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spección1" sheetId="12" r:id="rId1"/>
    <sheet name="Inspección 2" sheetId="11" r:id="rId2"/>
    <sheet name="Inpección 3" sheetId="13" r:id="rId3"/>
    <sheet name="Inspección 4" sheetId="14" r:id="rId4"/>
    <sheet name="Asistencia Judicial 1" sheetId="1" r:id="rId5"/>
    <sheet name="Asistencia Judicial 2" sheetId="2" r:id="rId6"/>
    <sheet name="Asistencia Judicial 3" sheetId="3" r:id="rId7"/>
    <sheet name="Asistencia Judicial 4" sheetId="4" r:id="rId8"/>
    <sheet name="Trabajo Infantil 1" sheetId="5" r:id="rId9"/>
    <sheet name="Trabajo Infantil 2" sheetId="6" r:id="rId10"/>
    <sheet name="Trabajo Infantil 3" sheetId="7" r:id="rId11"/>
    <sheet name="Mediación 1" sheetId="8" r:id="rId12"/>
    <sheet name="Mediació2" sheetId="9" r:id="rId13"/>
    <sheet name="Mediación 3" sheetId="10" r:id="rId14"/>
    <sheet name="Higiene y Seguridad 1" sheetId="15" r:id="rId15"/>
    <sheet name="Higiene y Seguridad 2" sheetId="16" r:id="rId16"/>
    <sheet name="Higiene y Seguridad 3" sheetId="17" r:id="rId17"/>
    <sheet name="Higiene y Seguridad 4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8" l="1"/>
  <c r="J8" i="18"/>
  <c r="H8" i="18"/>
  <c r="I13" i="18" s="1"/>
  <c r="F8" i="18"/>
  <c r="G27" i="18" s="1"/>
  <c r="I31" i="18" l="1"/>
  <c r="I28" i="18"/>
  <c r="I43" i="18"/>
  <c r="I19" i="18"/>
  <c r="I23" i="18"/>
  <c r="I10" i="18"/>
  <c r="I32" i="18"/>
  <c r="I44" i="18"/>
  <c r="G11" i="18"/>
  <c r="G13" i="18"/>
  <c r="G37" i="18"/>
  <c r="G39" i="18"/>
  <c r="I46" i="18"/>
  <c r="I42" i="18"/>
  <c r="I34" i="18"/>
  <c r="I30" i="18"/>
  <c r="I48" i="18"/>
  <c r="I38" i="18"/>
  <c r="I26" i="18"/>
  <c r="I20" i="18"/>
  <c r="I39" i="18"/>
  <c r="I27" i="18"/>
  <c r="I45" i="18"/>
  <c r="I41" i="18"/>
  <c r="I37" i="18"/>
  <c r="I33" i="18"/>
  <c r="I29" i="18"/>
  <c r="I25" i="18"/>
  <c r="I21" i="18"/>
  <c r="I17" i="18"/>
  <c r="I11" i="18"/>
  <c r="I35" i="18"/>
  <c r="I18" i="18"/>
  <c r="I12" i="18"/>
  <c r="I14" i="18"/>
  <c r="I47" i="18"/>
  <c r="I40" i="18"/>
  <c r="I36" i="18"/>
  <c r="I24" i="18"/>
  <c r="I15" i="18"/>
  <c r="G22" i="18"/>
  <c r="G41" i="18"/>
  <c r="I16" i="18"/>
  <c r="I22" i="18"/>
  <c r="G29" i="18"/>
  <c r="G10" i="18"/>
  <c r="G12" i="18"/>
  <c r="G34" i="18"/>
  <c r="G23" i="18"/>
  <c r="G25" i="18"/>
  <c r="G18" i="18"/>
  <c r="G9" i="18"/>
  <c r="G20" i="18"/>
  <c r="I9" i="18"/>
  <c r="G15" i="18"/>
  <c r="G31" i="18"/>
  <c r="G21" i="18"/>
  <c r="G17" i="18"/>
  <c r="G44" i="18"/>
  <c r="G40" i="18"/>
  <c r="G36" i="18"/>
  <c r="G32" i="18"/>
  <c r="G28" i="18"/>
  <c r="G24" i="18"/>
  <c r="G16" i="18"/>
  <c r="G48" i="18"/>
  <c r="G45" i="18"/>
  <c r="G42" i="18"/>
  <c r="G38" i="18"/>
  <c r="G35" i="18"/>
  <c r="G19" i="18"/>
  <c r="G46" i="18"/>
  <c r="G33" i="18"/>
  <c r="G30" i="18"/>
  <c r="G14" i="18"/>
  <c r="G47" i="18"/>
  <c r="G26" i="18"/>
  <c r="G43" i="18"/>
  <c r="I8" i="18" l="1"/>
  <c r="G8" i="18"/>
  <c r="I7" i="17" l="1"/>
  <c r="H7" i="17"/>
  <c r="F7" i="17"/>
  <c r="G29" i="17" s="1"/>
  <c r="F6" i="16"/>
  <c r="G46" i="16" s="1"/>
  <c r="G39" i="17" l="1"/>
  <c r="G20" i="17"/>
  <c r="G36" i="17"/>
  <c r="G8" i="17"/>
  <c r="G14" i="17"/>
  <c r="G17" i="17"/>
  <c r="G11" i="17"/>
  <c r="G45" i="17"/>
  <c r="G42" i="17"/>
  <c r="G9" i="17"/>
  <c r="G12" i="17"/>
  <c r="G18" i="17"/>
  <c r="G21" i="17"/>
  <c r="G24" i="17"/>
  <c r="G27" i="17"/>
  <c r="G30" i="17"/>
  <c r="G33" i="17"/>
  <c r="G15" i="17"/>
  <c r="G37" i="17"/>
  <c r="G40" i="17"/>
  <c r="G43" i="17"/>
  <c r="G46" i="17"/>
  <c r="G22" i="17"/>
  <c r="G25" i="17"/>
  <c r="G28" i="17"/>
  <c r="G31" i="17"/>
  <c r="G34" i="17"/>
  <c r="G13" i="17"/>
  <c r="G16" i="17"/>
  <c r="G10" i="17"/>
  <c r="G19" i="17"/>
  <c r="G35" i="17"/>
  <c r="G38" i="17"/>
  <c r="G41" i="17"/>
  <c r="G44" i="17"/>
  <c r="G47" i="17"/>
  <c r="G23" i="17"/>
  <c r="G32" i="17"/>
  <c r="G26" i="17"/>
  <c r="G14" i="16"/>
  <c r="G9" i="16"/>
  <c r="G17" i="16"/>
  <c r="G23" i="16"/>
  <c r="G15" i="16"/>
  <c r="G35" i="16"/>
  <c r="G11" i="16"/>
  <c r="G21" i="16"/>
  <c r="G29" i="16"/>
  <c r="G41" i="16"/>
  <c r="G8" i="16"/>
  <c r="G12" i="16"/>
  <c r="G18" i="16"/>
  <c r="G24" i="16"/>
  <c r="G30" i="16"/>
  <c r="G36" i="16"/>
  <c r="G42" i="16"/>
  <c r="G7" i="16"/>
  <c r="G13" i="16"/>
  <c r="G19" i="16"/>
  <c r="G25" i="16"/>
  <c r="G31" i="16"/>
  <c r="G37" i="16"/>
  <c r="G43" i="16"/>
  <c r="G20" i="16"/>
  <c r="G26" i="16"/>
  <c r="G32" i="16"/>
  <c r="G38" i="16"/>
  <c r="G44" i="16"/>
  <c r="G27" i="16"/>
  <c r="G33" i="16"/>
  <c r="G39" i="16"/>
  <c r="G45" i="16"/>
  <c r="G10" i="16"/>
  <c r="G16" i="16"/>
  <c r="G22" i="16"/>
  <c r="G28" i="16"/>
  <c r="G34" i="16"/>
  <c r="G40" i="16"/>
  <c r="G7" i="17" l="1"/>
  <c r="G6" i="16"/>
  <c r="E5" i="14" l="1"/>
  <c r="F20" i="14" s="1"/>
  <c r="F9" i="13"/>
  <c r="E9" i="13"/>
  <c r="F16" i="14" l="1"/>
  <c r="F17" i="14"/>
  <c r="F6" i="14"/>
  <c r="F18" i="14"/>
  <c r="F7" i="14"/>
  <c r="F19" i="14"/>
  <c r="F8" i="14"/>
  <c r="F9" i="14"/>
  <c r="F21" i="14"/>
  <c r="F10" i="14"/>
  <c r="F22" i="14"/>
  <c r="F11" i="14"/>
  <c r="F23" i="14"/>
  <c r="F12" i="14"/>
  <c r="F24" i="14"/>
  <c r="F13" i="14"/>
  <c r="F14" i="14"/>
  <c r="F15" i="14"/>
  <c r="E16" i="12"/>
  <c r="E15" i="12"/>
  <c r="E14" i="12"/>
  <c r="E13" i="12"/>
  <c r="E12" i="12"/>
  <c r="E11" i="12"/>
  <c r="E10" i="12"/>
  <c r="E9" i="12"/>
  <c r="E8" i="12"/>
  <c r="E7" i="12"/>
  <c r="I6" i="12"/>
  <c r="G6" i="12"/>
  <c r="F5" i="14" l="1"/>
  <c r="E6" i="12"/>
  <c r="F11" i="12" s="1"/>
  <c r="F16" i="12" l="1"/>
  <c r="F14" i="12"/>
  <c r="F12" i="12"/>
  <c r="F9" i="12"/>
  <c r="J16" i="12"/>
  <c r="J13" i="12"/>
  <c r="J10" i="12"/>
  <c r="J7" i="12"/>
  <c r="H13" i="12"/>
  <c r="H10" i="12"/>
  <c r="H7" i="12"/>
  <c r="J9" i="12"/>
  <c r="H9" i="12"/>
  <c r="H11" i="12"/>
  <c r="H16" i="12"/>
  <c r="J15" i="12"/>
  <c r="J12" i="12"/>
  <c r="H8" i="12"/>
  <c r="H15" i="12"/>
  <c r="J11" i="12"/>
  <c r="H12" i="12"/>
  <c r="J8" i="12"/>
  <c r="H14" i="12"/>
  <c r="J14" i="12"/>
  <c r="F15" i="12"/>
  <c r="F13" i="12"/>
  <c r="F10" i="12"/>
  <c r="F8" i="12"/>
  <c r="F7" i="12"/>
  <c r="F6" i="12" l="1"/>
  <c r="H6" i="12"/>
  <c r="J6" i="12"/>
  <c r="F8" i="11" l="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7" i="11"/>
  <c r="Y9" i="11"/>
  <c r="L6" i="11" l="1"/>
  <c r="K6" i="11"/>
  <c r="I6" i="11"/>
  <c r="G6" i="11"/>
  <c r="F6" i="11" l="1"/>
  <c r="H34" i="11" s="1"/>
  <c r="H32" i="11" l="1"/>
  <c r="J25" i="11"/>
  <c r="H38" i="11"/>
  <c r="H36" i="11"/>
  <c r="H35" i="11"/>
  <c r="J46" i="11"/>
  <c r="J32" i="11"/>
  <c r="J33" i="11"/>
  <c r="H45" i="11"/>
  <c r="J10" i="11"/>
  <c r="J17" i="11"/>
  <c r="J18" i="11"/>
  <c r="H42" i="11"/>
  <c r="H40" i="11"/>
  <c r="H39" i="11"/>
  <c r="J22" i="11"/>
  <c r="J29" i="11"/>
  <c r="J15" i="11"/>
  <c r="H21" i="11"/>
  <c r="J31" i="11"/>
  <c r="H37" i="11"/>
  <c r="J14" i="11"/>
  <c r="J35" i="11"/>
  <c r="H41" i="11"/>
  <c r="J26" i="11"/>
  <c r="J39" i="11"/>
  <c r="J45" i="11"/>
  <c r="J42" i="11"/>
  <c r="H16" i="11"/>
  <c r="H22" i="11"/>
  <c r="H15" i="11"/>
  <c r="H11" i="11"/>
  <c r="J37" i="11"/>
  <c r="J8" i="11"/>
  <c r="J24" i="11"/>
  <c r="J13" i="11"/>
  <c r="H23" i="11"/>
  <c r="H19" i="11"/>
  <c r="J21" i="11"/>
  <c r="J16" i="11"/>
  <c r="H9" i="11"/>
  <c r="H10" i="11"/>
  <c r="H7" i="11"/>
  <c r="J34" i="11"/>
  <c r="J43" i="11"/>
  <c r="H44" i="11"/>
  <c r="J12" i="11"/>
  <c r="H46" i="11"/>
  <c r="H27" i="11"/>
  <c r="J7" i="11"/>
  <c r="H8" i="11"/>
  <c r="J20" i="11"/>
  <c r="H13" i="11"/>
  <c r="H14" i="11"/>
  <c r="J41" i="11"/>
  <c r="H31" i="11"/>
  <c r="J11" i="11"/>
  <c r="H12" i="11"/>
  <c r="J28" i="11"/>
  <c r="H17" i="11"/>
  <c r="H18" i="11"/>
  <c r="J19" i="11"/>
  <c r="H20" i="11"/>
  <c r="J36" i="11"/>
  <c r="H25" i="11"/>
  <c r="H26" i="11"/>
  <c r="J30" i="11"/>
  <c r="H43" i="11"/>
  <c r="J23" i="11"/>
  <c r="H24" i="11"/>
  <c r="J40" i="11"/>
  <c r="H29" i="11"/>
  <c r="H30" i="11"/>
  <c r="J38" i="11"/>
  <c r="J9" i="11"/>
  <c r="J27" i="11"/>
  <c r="H28" i="11"/>
  <c r="J44" i="11"/>
  <c r="H33" i="11"/>
  <c r="E28" i="10" l="1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3" i="10"/>
  <c r="E12" i="10"/>
  <c r="E11" i="10"/>
  <c r="E10" i="10"/>
  <c r="E9" i="10"/>
  <c r="E8" i="10"/>
  <c r="E7" i="10"/>
  <c r="J6" i="10"/>
  <c r="I6" i="10"/>
  <c r="H6" i="10"/>
  <c r="G6" i="10"/>
  <c r="F6" i="10"/>
  <c r="E6" i="10" l="1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J6" i="9"/>
  <c r="I6" i="9"/>
  <c r="H6" i="9"/>
  <c r="G6" i="9"/>
  <c r="F6" i="9"/>
  <c r="E6" i="9" l="1"/>
  <c r="G29" i="8"/>
  <c r="G28" i="8"/>
  <c r="G27" i="8"/>
  <c r="G25" i="8"/>
  <c r="K24" i="8"/>
  <c r="I24" i="8"/>
  <c r="E24" i="8"/>
  <c r="G15" i="8"/>
  <c r="G14" i="8"/>
  <c r="G13" i="8"/>
  <c r="G12" i="8"/>
  <c r="G11" i="8"/>
  <c r="K10" i="8"/>
  <c r="I10" i="8"/>
  <c r="E10" i="8"/>
  <c r="F12" i="8" s="1"/>
  <c r="G24" i="8" l="1"/>
  <c r="F14" i="8"/>
  <c r="F13" i="8"/>
  <c r="F15" i="8"/>
  <c r="G10" i="8"/>
  <c r="H12" i="8" s="1"/>
  <c r="F11" i="8"/>
  <c r="F24" i="8" l="1"/>
  <c r="F10" i="8"/>
  <c r="H15" i="8"/>
  <c r="H14" i="8"/>
  <c r="L12" i="8"/>
  <c r="J15" i="8"/>
  <c r="L13" i="8"/>
  <c r="J13" i="8"/>
  <c r="J11" i="8"/>
  <c r="H13" i="8"/>
  <c r="J12" i="8"/>
  <c r="L15" i="8"/>
  <c r="L11" i="8"/>
  <c r="J14" i="8"/>
  <c r="H11" i="8"/>
  <c r="L14" i="8"/>
  <c r="J24" i="8"/>
  <c r="L24" i="8"/>
  <c r="H10" i="8" l="1"/>
  <c r="J10" i="8"/>
  <c r="L10" i="8"/>
  <c r="E9" i="7" l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8" i="7"/>
  <c r="H7" i="7"/>
  <c r="G7" i="7"/>
  <c r="F8" i="6"/>
  <c r="E8" i="6"/>
  <c r="E7" i="7" l="1"/>
  <c r="F13" i="7" s="1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H7" i="5"/>
  <c r="G7" i="5"/>
  <c r="F7" i="5"/>
  <c r="F30" i="7" l="1"/>
  <c r="F19" i="7"/>
  <c r="F36" i="7"/>
  <c r="F42" i="7"/>
  <c r="F21" i="7"/>
  <c r="F24" i="7"/>
  <c r="F12" i="7"/>
  <c r="F18" i="7"/>
  <c r="F15" i="7"/>
  <c r="F39" i="7"/>
  <c r="F11" i="7"/>
  <c r="F27" i="7"/>
  <c r="F33" i="7"/>
  <c r="F28" i="7"/>
  <c r="F47" i="7"/>
  <c r="F43" i="7"/>
  <c r="F34" i="7"/>
  <c r="F25" i="7"/>
  <c r="F16" i="7"/>
  <c r="F44" i="7"/>
  <c r="F35" i="7"/>
  <c r="F26" i="7"/>
  <c r="F17" i="7"/>
  <c r="F10" i="7"/>
  <c r="F40" i="7"/>
  <c r="F31" i="7"/>
  <c r="F29" i="7"/>
  <c r="F41" i="7"/>
  <c r="F32" i="7"/>
  <c r="F23" i="7"/>
  <c r="F14" i="7"/>
  <c r="F38" i="7"/>
  <c r="F9" i="7"/>
  <c r="F20" i="7"/>
  <c r="F46" i="7"/>
  <c r="F37" i="7"/>
  <c r="F8" i="7"/>
  <c r="F45" i="7"/>
  <c r="F22" i="7"/>
  <c r="E7" i="5"/>
  <c r="E8" i="4"/>
  <c r="F12" i="4" s="1"/>
  <c r="F7" i="7" l="1"/>
  <c r="F11" i="4"/>
  <c r="F13" i="4"/>
  <c r="F14" i="4"/>
  <c r="F9" i="4"/>
  <c r="F10" i="4"/>
  <c r="E6" i="3"/>
  <c r="F28" i="3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J8" i="2"/>
  <c r="H8" i="2"/>
  <c r="F8" i="4" l="1"/>
  <c r="F11" i="3"/>
  <c r="F17" i="3"/>
  <c r="F23" i="3"/>
  <c r="F12" i="3"/>
  <c r="F18" i="3"/>
  <c r="F24" i="3"/>
  <c r="F7" i="3"/>
  <c r="F13" i="3"/>
  <c r="F19" i="3"/>
  <c r="F25" i="3"/>
  <c r="F8" i="3"/>
  <c r="F14" i="3"/>
  <c r="F20" i="3"/>
  <c r="F26" i="3"/>
  <c r="F9" i="3"/>
  <c r="F15" i="3"/>
  <c r="F21" i="3"/>
  <c r="F27" i="3"/>
  <c r="F10" i="3"/>
  <c r="F16" i="3"/>
  <c r="F22" i="3"/>
  <c r="F8" i="2"/>
  <c r="K32" i="2" s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J8" i="1"/>
  <c r="H8" i="1"/>
  <c r="F6" i="3" l="1"/>
  <c r="G26" i="2"/>
  <c r="K23" i="2"/>
  <c r="G34" i="2"/>
  <c r="I42" i="2"/>
  <c r="G32" i="2"/>
  <c r="G47" i="2"/>
  <c r="G42" i="2"/>
  <c r="G22" i="2"/>
  <c r="G9" i="2"/>
  <c r="G40" i="2"/>
  <c r="G15" i="2"/>
  <c r="K16" i="2"/>
  <c r="G28" i="2"/>
  <c r="G24" i="2"/>
  <c r="K28" i="2"/>
  <c r="I27" i="2"/>
  <c r="I24" i="2"/>
  <c r="I41" i="2"/>
  <c r="K30" i="2"/>
  <c r="I44" i="2"/>
  <c r="G44" i="2"/>
  <c r="I14" i="2"/>
  <c r="K18" i="2"/>
  <c r="I46" i="2"/>
  <c r="G11" i="2"/>
  <c r="G30" i="2"/>
  <c r="G36" i="2"/>
  <c r="G12" i="2"/>
  <c r="I47" i="2"/>
  <c r="K44" i="2"/>
  <c r="I16" i="2"/>
  <c r="K42" i="2"/>
  <c r="K14" i="2"/>
  <c r="I25" i="2"/>
  <c r="K46" i="2"/>
  <c r="I20" i="2"/>
  <c r="I33" i="2"/>
  <c r="G27" i="2"/>
  <c r="G25" i="2"/>
  <c r="I21" i="2"/>
  <c r="K47" i="2"/>
  <c r="K26" i="2"/>
  <c r="K20" i="2"/>
  <c r="K25" i="2"/>
  <c r="G45" i="2"/>
  <c r="K13" i="2"/>
  <c r="K22" i="2"/>
  <c r="K21" i="2"/>
  <c r="K31" i="2"/>
  <c r="K19" i="2"/>
  <c r="K10" i="2"/>
  <c r="I23" i="2"/>
  <c r="I29" i="2"/>
  <c r="K27" i="2"/>
  <c r="I48" i="2"/>
  <c r="K48" i="2"/>
  <c r="K9" i="2"/>
  <c r="K12" i="2"/>
  <c r="K24" i="2"/>
  <c r="I31" i="2"/>
  <c r="K29" i="2"/>
  <c r="I26" i="2"/>
  <c r="K34" i="2"/>
  <c r="I28" i="2"/>
  <c r="G13" i="2"/>
  <c r="K35" i="2"/>
  <c r="K33" i="2"/>
  <c r="I30" i="2"/>
  <c r="G18" i="2"/>
  <c r="G39" i="2"/>
  <c r="G17" i="2"/>
  <c r="K15" i="2"/>
  <c r="G20" i="2"/>
  <c r="G37" i="2"/>
  <c r="I15" i="2"/>
  <c r="K37" i="2"/>
  <c r="G46" i="2"/>
  <c r="I32" i="2"/>
  <c r="G29" i="2"/>
  <c r="G31" i="2"/>
  <c r="I17" i="2"/>
  <c r="I22" i="2"/>
  <c r="K39" i="2"/>
  <c r="G48" i="2"/>
  <c r="I34" i="2"/>
  <c r="I11" i="2"/>
  <c r="G21" i="2"/>
  <c r="G16" i="2"/>
  <c r="I19" i="2"/>
  <c r="G19" i="2"/>
  <c r="I35" i="2"/>
  <c r="G10" i="2"/>
  <c r="I37" i="2"/>
  <c r="I43" i="2"/>
  <c r="K41" i="2"/>
  <c r="I36" i="2"/>
  <c r="K36" i="2"/>
  <c r="K11" i="2"/>
  <c r="G23" i="2"/>
  <c r="G41" i="2"/>
  <c r="I10" i="2"/>
  <c r="G43" i="2"/>
  <c r="I39" i="2"/>
  <c r="K43" i="2"/>
  <c r="I38" i="2"/>
  <c r="K38" i="2"/>
  <c r="I18" i="2"/>
  <c r="G38" i="2"/>
  <c r="I13" i="2"/>
  <c r="G14" i="2"/>
  <c r="G33" i="2"/>
  <c r="I12" i="2"/>
  <c r="K17" i="2"/>
  <c r="I45" i="2"/>
  <c r="K45" i="2"/>
  <c r="I40" i="2"/>
  <c r="K40" i="2"/>
  <c r="I9" i="2"/>
  <c r="F8" i="1"/>
  <c r="G30" i="1" s="1"/>
  <c r="G8" i="2" l="1"/>
  <c r="K8" i="2"/>
  <c r="I8" i="2"/>
  <c r="K35" i="1"/>
  <c r="I43" i="1"/>
  <c r="I26" i="1"/>
  <c r="G14" i="1"/>
  <c r="K15" i="1"/>
  <c r="G25" i="1"/>
  <c r="K31" i="1"/>
  <c r="K26" i="1"/>
  <c r="K42" i="1"/>
  <c r="I39" i="1"/>
  <c r="I38" i="1"/>
  <c r="I22" i="1"/>
  <c r="K11" i="1"/>
  <c r="G21" i="1"/>
  <c r="K29" i="1"/>
  <c r="G22" i="1"/>
  <c r="K14" i="1"/>
  <c r="K43" i="1"/>
  <c r="G36" i="1"/>
  <c r="I24" i="1"/>
  <c r="K46" i="1"/>
  <c r="I12" i="1"/>
  <c r="I11" i="1"/>
  <c r="K37" i="1"/>
  <c r="K22" i="1"/>
  <c r="I27" i="1"/>
  <c r="K48" i="1"/>
  <c r="K32" i="1"/>
  <c r="G44" i="1"/>
  <c r="I45" i="1"/>
  <c r="I35" i="1"/>
  <c r="K34" i="1"/>
  <c r="G32" i="1"/>
  <c r="K20" i="1"/>
  <c r="I19" i="1"/>
  <c r="K25" i="1"/>
  <c r="G41" i="1"/>
  <c r="I40" i="1"/>
  <c r="G48" i="1"/>
  <c r="I21" i="1"/>
  <c r="K39" i="1"/>
  <c r="G40" i="1"/>
  <c r="G45" i="1"/>
  <c r="G16" i="1"/>
  <c r="I29" i="1"/>
  <c r="I44" i="1"/>
  <c r="K45" i="1"/>
  <c r="G47" i="1"/>
  <c r="G15" i="1"/>
  <c r="I9" i="1"/>
  <c r="G46" i="1"/>
  <c r="I18" i="1"/>
  <c r="I31" i="1"/>
  <c r="I28" i="1"/>
  <c r="K16" i="1"/>
  <c r="G31" i="1"/>
  <c r="I47" i="1"/>
  <c r="I30" i="1"/>
  <c r="K12" i="1"/>
  <c r="G20" i="1"/>
  <c r="G26" i="1"/>
  <c r="K21" i="1"/>
  <c r="K18" i="1"/>
  <c r="K47" i="1"/>
  <c r="I34" i="1"/>
  <c r="K10" i="1"/>
  <c r="G18" i="1"/>
  <c r="I16" i="1"/>
  <c r="G28" i="1"/>
  <c r="I41" i="1"/>
  <c r="G42" i="1"/>
  <c r="G33" i="1"/>
  <c r="K30" i="1"/>
  <c r="I32" i="1"/>
  <c r="G12" i="1"/>
  <c r="G19" i="1"/>
  <c r="I46" i="1"/>
  <c r="I17" i="1"/>
  <c r="K24" i="1"/>
  <c r="K33" i="1"/>
  <c r="G38" i="1"/>
  <c r="K36" i="1"/>
  <c r="G13" i="1"/>
  <c r="G34" i="1"/>
  <c r="I14" i="1"/>
  <c r="I23" i="1"/>
  <c r="K19" i="1"/>
  <c r="I25" i="1"/>
  <c r="I36" i="1"/>
  <c r="G37" i="1"/>
  <c r="K38" i="1"/>
  <c r="I10" i="1"/>
  <c r="K9" i="1"/>
  <c r="I20" i="1"/>
  <c r="K28" i="1"/>
  <c r="K41" i="1"/>
  <c r="I33" i="1"/>
  <c r="I37" i="1"/>
  <c r="G39" i="1"/>
  <c r="K40" i="1"/>
  <c r="G23" i="1"/>
  <c r="G29" i="1"/>
  <c r="G24" i="1"/>
  <c r="K27" i="1"/>
  <c r="K23" i="1"/>
  <c r="K17" i="1"/>
  <c r="I42" i="1"/>
  <c r="I48" i="1"/>
  <c r="G43" i="1"/>
  <c r="K44" i="1"/>
  <c r="I15" i="1"/>
  <c r="G10" i="1"/>
  <c r="I13" i="1"/>
  <c r="K13" i="1"/>
  <c r="G27" i="1"/>
  <c r="G17" i="1"/>
  <c r="G11" i="1"/>
  <c r="G9" i="1"/>
  <c r="I8" i="1" l="1"/>
  <c r="K8" i="1"/>
  <c r="G8" i="1"/>
</calcChain>
</file>

<file path=xl/sharedStrings.xml><?xml version="1.0" encoding="utf-8"?>
<sst xmlns="http://schemas.openxmlformats.org/spreadsheetml/2006/main" count="767" uniqueCount="249">
  <si>
    <t>Representación Local</t>
  </si>
  <si>
    <t>Sexo</t>
  </si>
  <si>
    <t>Total Público</t>
  </si>
  <si>
    <t>Femenino</t>
  </si>
  <si>
    <t>Masculino</t>
  </si>
  <si>
    <t>No.</t>
  </si>
  <si>
    <t>%</t>
  </si>
  <si>
    <t>No</t>
  </si>
  <si>
    <t>Total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</si>
  <si>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</si>
  <si>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</si>
  <si>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</si>
  <si>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</si>
  <si>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</si>
  <si>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</si>
  <si>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</si>
  <si>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</si>
  <si>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</si>
  <si>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</si>
  <si>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</si>
  <si>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</si>
  <si>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</si>
  <si>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</si>
  <si>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</si>
  <si>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</si>
  <si>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</si>
  <si>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</si>
  <si>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</si>
  <si>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</si>
  <si>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</si>
  <si>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</si>
  <si>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</si>
  <si>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</si>
  <si>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</si>
  <si>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</si>
  <si>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</si>
  <si>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</si>
  <si>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</si>
  <si>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</si>
  <si>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</si>
  <si>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</si>
  <si>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</si>
  <si>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</si>
  <si>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</si>
  <si>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</si>
  <si>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</si>
  <si>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</si>
  <si>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</si>
  <si>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</si>
  <si>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</si>
  <si>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</si>
  <si>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</si>
  <si>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</si>
  <si>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</si>
  <si>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</si>
  <si>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</si>
  <si>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</si>
  <si>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</si>
  <si>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</si>
  <si>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</si>
  <si>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Sexo, Según Región de Planificación y  Representación Local de Octubre-Diciembre, Año 2023</t>
  </si>
  <si>
    <t>Trabajador</t>
  </si>
  <si>
    <t>Empleador</t>
  </si>
  <si>
    <t>Público Atendido en Asistencia Judicial por Trabajador y Empleador, Según Región de Planificación y  Representación Local de Octubre-Diciembre, Año 2023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</si>
  <si>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</si>
  <si>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</si>
  <si>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</si>
  <si>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</si>
  <si>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</si>
  <si>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</si>
  <si>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</si>
  <si>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</si>
  <si>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</si>
  <si>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</si>
  <si>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</si>
  <si>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</si>
  <si>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</si>
  <si>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</si>
  <si>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</si>
  <si>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</si>
  <si>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</si>
  <si>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</si>
  <si>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</si>
  <si>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</si>
  <si>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</si>
  <si>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</si>
  <si>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</si>
  <si>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 xml:space="preserve">Rama de Activdad </t>
  </si>
  <si>
    <t>Público Atendido con Expedientes Judiciales por Rama de Actividad Económica, Asistencia Judicial, Octubre-Diciembre, Año 2023</t>
  </si>
  <si>
    <t>Público Atendido con expediente Judiciales, Según Motivo de la demanda, Enero-Diciembre Año 2023</t>
  </si>
  <si>
    <t>Motivo de la demanda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</si>
  <si>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</si>
  <si>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</si>
  <si>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</si>
  <si>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</si>
  <si>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</si>
  <si>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</si>
  <si>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</si>
  <si>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</si>
  <si>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</si>
  <si>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</si>
  <si>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</si>
  <si>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</si>
  <si>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</si>
  <si>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</si>
  <si>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</si>
  <si>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</si>
  <si>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</si>
  <si>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</si>
  <si>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</si>
  <si>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</si>
  <si>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</si>
  <si>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</si>
  <si>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</si>
  <si>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</si>
  <si>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</si>
  <si>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</si>
  <si>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</si>
  <si>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</si>
  <si>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</si>
  <si>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</si>
  <si>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</si>
  <si>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</si>
  <si>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</si>
  <si>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</si>
  <si>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</si>
  <si>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</si>
  <si>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</si>
  <si>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Rama de Actividad Económica, Según Grupos de Edad, Octubre-Diciembre 2023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</si>
  <si>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</si>
  <si>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</si>
  <si>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</si>
  <si>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</si>
  <si>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</si>
  <si>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</si>
  <si>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</si>
  <si>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</si>
  <si>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</si>
  <si>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</si>
  <si>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</si>
  <si>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Sanchez Ramirez (Cotui)</t>
  </si>
  <si>
    <t>Santiago</t>
  </si>
  <si>
    <t>Montecristi</t>
  </si>
  <si>
    <t>Las Matas de Farfán</t>
  </si>
  <si>
    <t>Duvergé, Independencia</t>
  </si>
  <si>
    <t>Niños, Niñas y Adolescentes Retirados de Trabajo Infantil por Representación Local y Sexo, Octubre-Diciembre 2023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</si>
  <si>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</si>
  <si>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</si>
  <si>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</si>
  <si>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</si>
  <si>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</si>
  <si>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Niños, Niñas y Adolescentes Retirados de Trabajo Infantil por Representación Local y Estatus Legal, Octubre-Diciembre 2023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</si>
  <si>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</si>
  <si>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</si>
  <si>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</si>
  <si>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</si>
  <si>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</si>
  <si>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</si>
  <si>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</si>
  <si>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</si>
  <si>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</si>
  <si>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</si>
  <si>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</si>
  <si>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</si>
  <si>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</si>
  <si>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de  Trabajo y Trabajadores por Sexo, Según Resultado, Octubre-Diciembre 2023</t>
  </si>
  <si>
    <t>Mediaciones en  Convenios Colectivos de  Trabajo y Trabajadores por Sexo, Según Resultado, Octubre-Diciembre 2023</t>
  </si>
  <si>
    <t>Rama de Actividad</t>
  </si>
  <si>
    <t>Total Conflictos</t>
  </si>
  <si>
    <t>No Comparecencia</t>
  </si>
  <si>
    <t>Mediaciones en Convenios Colectivos por Rama de Actividad Económica, Según Resultados, Octubre-Diciembre 2023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</si>
  <si>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</si>
  <si>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</si>
  <si>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</si>
  <si>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</si>
  <si>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</si>
  <si>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</si>
  <si>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</si>
  <si>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</si>
  <si>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 xml:space="preserve">Santo Domingo </t>
  </si>
  <si>
    <t xml:space="preserve">Cibao Nordeste 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</si>
  <si>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</si>
  <si>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 xml:space="preserve">VISISTAS DE INSPECCION DEL TRABAJO POR TIPO DE ACTIVIDAD,SEGUN REGIONES DE PLANIFICACION, REPRESENTACION Y AGENCIA LOCAL DE TRABAJO, OCTUBRE-DICIEMBRE AÑO 2023                                                             </t>
  </si>
  <si>
    <t xml:space="preserve">Región </t>
  </si>
  <si>
    <t xml:space="preserve">                                              Público atendido</t>
  </si>
  <si>
    <t>Hombre</t>
  </si>
  <si>
    <t>Mujer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</si>
  <si>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</si>
  <si>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>Público Atendido por Sexo y Cálculo de Prestaciones, Octubre-Diciembre, Año 2023</t>
  </si>
  <si>
    <t>Rama de Actividad Económica</t>
  </si>
  <si>
    <t xml:space="preserve">Transporte, almacenamiento y comunicaciones  </t>
  </si>
  <si>
    <t xml:space="preserve">Información y Comunicación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</si>
  <si>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</si>
  <si>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</si>
  <si>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Visitas de Inspección por Rama de Actividad Económica, Año Octubre-Diciembre 2023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</si>
  <si>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</si>
  <si>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</si>
  <si>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</si>
  <si>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</si>
  <si>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</si>
  <si>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</si>
  <si>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</si>
  <si>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</si>
  <si>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</si>
  <si>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</si>
  <si>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</si>
  <si>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</si>
  <si>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</si>
  <si>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</si>
  <si>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</si>
  <si>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</si>
  <si>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</si>
  <si>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</si>
  <si>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</si>
  <si>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</si>
  <si>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</si>
  <si>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Infracciones Laborales Levantadas Por tipo de Artículo Violado, Octubre-Diciembre, Año 2023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</si>
  <si>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</si>
  <si>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</si>
  <si>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</si>
  <si>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</si>
  <si>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</si>
  <si>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</si>
  <si>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</si>
  <si>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</si>
  <si>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</si>
  <si>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</si>
  <si>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</si>
  <si>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</si>
  <si>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</si>
  <si>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</si>
  <si>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</si>
  <si>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 Higiene y Seguridad del Trabajo Creados Según Gestión, Octubre-Diciembre, Año 2023</t>
  </si>
  <si>
    <t xml:space="preserve">Comités </t>
  </si>
  <si>
    <t xml:space="preserve">Distrito Nacional </t>
  </si>
  <si>
    <t>Santo Domingo  Este</t>
  </si>
  <si>
    <t>Bani, peravia</t>
  </si>
  <si>
    <t>Constanza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</si>
  <si>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</si>
  <si>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Comités de Higiene y Seguridad del Trabajo Creados Según Región de Planificación y Representación Local de Trabajo, Octubre-Diciembre 2023</t>
  </si>
  <si>
    <t>Cantidad de Empresas</t>
  </si>
  <si>
    <t>Cantidad de Acciones de Evaluaciones y Monitores Realizadas por Empresas, Región de Planificación y Representación Local de Trabajo, Octubre-Diciembre Año 2023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</si>
  <si>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Dirección General de Higiene y Seguridad Industrial</t>
    </r>
  </si>
  <si>
    <t>Empresas</t>
  </si>
  <si>
    <t>Cantidad Taller</t>
  </si>
  <si>
    <t>San Cristobal</t>
  </si>
  <si>
    <t>No Acuerdos</t>
  </si>
  <si>
    <t>En Proceso</t>
  </si>
  <si>
    <t>Personas Capacitadas en Materia de Higiene y Seguridad Industrial por Sexo Según Representación Local  de Trabajo, Octubre-Diciembre,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</si>
</sst>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6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4"/>
      <color theme="1"/>
      <name val="Bookman Old Style"/>
      <family val="1"/>
    </font>
    <font>
      <b/>
      <sz val="8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8"/>
      <color rgb="FF000000"/>
      <name val="Bookman Old Style"/>
      <family val="1"/>
    </font>
    <font>
      <b/>
      <sz val="8"/>
      <color rgb="FF000000"/>
      <name val="Bookman Old Style"/>
      <family val="1"/>
    </font>
    <font>
      <b/>
      <sz val="12"/>
      <color rgb="FF000000"/>
      <name val="Baskerville Old Face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Baskerville Old Face"/>
      <family val="1"/>
    </font>
    <font>
      <sz val="10"/>
      <name val="Arial"/>
      <family val="2"/>
    </font>
    <font>
      <b/>
      <sz val="14"/>
      <color theme="1"/>
      <name val="Baskerville Old Face"/>
      <family val="1"/>
    </font>
    <font>
      <b/>
      <sz val="12"/>
      <color theme="1"/>
      <name val="Bookman Old Styl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10"/>
      <color rgb="FF000000"/>
      <name val="Baskerville Old Fac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2"/>
      <color theme="1"/>
      <name val="Baskerville Old Face"/>
      <family val="1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Cambria"/>
      <family val="1"/>
    </font>
    <font>
      <sz val="12"/>
      <color rgb="FFFF0000"/>
      <name val="Times New Roman"/>
      <family val="1"/>
    </font>
    <font>
      <b/>
      <sz val="12"/>
      <color rgb="FF000000"/>
      <name val="Bookman Old Style"/>
      <family val="1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4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sz val="11"/>
      <color rgb="FF000000"/>
      <name val="Baskerville Old Face"/>
      <family val="1"/>
    </font>
    <font>
      <sz val="11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39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165" fontId="27" fillId="0" borderId="0" xfId="0" applyNumberFormat="1" applyFont="1" applyFill="1" applyBorder="1" applyAlignment="1">
      <alignment horizontal="center" wrapText="1"/>
    </xf>
    <xf numFmtId="3" fontId="27" fillId="0" borderId="0" xfId="0" applyNumberFormat="1" applyFont="1" applyFill="1" applyBorder="1" applyAlignment="1">
      <alignment horizontal="center" wrapText="1"/>
    </xf>
    <xf numFmtId="164" fontId="27" fillId="0" borderId="0" xfId="0" applyNumberFormat="1" applyFont="1" applyFill="1" applyBorder="1" applyAlignment="1">
      <alignment horizontal="center" wrapText="1"/>
    </xf>
    <xf numFmtId="0" fontId="28" fillId="0" borderId="0" xfId="0" applyFont="1" applyBorder="1" applyAlignment="1">
      <alignment horizontal="left" vertical="center"/>
    </xf>
    <xf numFmtId="165" fontId="28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Fill="1"/>
    <xf numFmtId="0" fontId="32" fillId="3" borderId="0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/>
    </xf>
    <xf numFmtId="0" fontId="33" fillId="0" borderId="4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/>
    </xf>
    <xf numFmtId="3" fontId="32" fillId="0" borderId="4" xfId="0" applyNumberFormat="1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164" fontId="29" fillId="0" borderId="0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164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3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3" fontId="18" fillId="5" borderId="0" xfId="0" applyNumberFormat="1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20" fillId="0" borderId="0" xfId="0" applyFont="1"/>
    <xf numFmtId="0" fontId="37" fillId="0" borderId="0" xfId="0" applyFont="1" applyAlignment="1">
      <alignment vertical="center"/>
    </xf>
    <xf numFmtId="3" fontId="38" fillId="0" borderId="0" xfId="0" applyNumberFormat="1" applyFont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3" fontId="0" fillId="0" borderId="0" xfId="0" applyNumberFormat="1"/>
    <xf numFmtId="3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justify" vertical="center"/>
    </xf>
    <xf numFmtId="0" fontId="36" fillId="5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vertical="center"/>
    </xf>
    <xf numFmtId="3" fontId="38" fillId="0" borderId="2" xfId="0" applyNumberFormat="1" applyFont="1" applyBorder="1" applyAlignment="1">
      <alignment horizontal="center" vertical="center" wrapText="1"/>
    </xf>
    <xf numFmtId="3" fontId="38" fillId="0" borderId="2" xfId="0" applyNumberFormat="1" applyFont="1" applyBorder="1" applyAlignment="1">
      <alignment horizontal="center" vertical="center"/>
    </xf>
    <xf numFmtId="164" fontId="38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vertical="center" wrapText="1"/>
    </xf>
    <xf numFmtId="0" fontId="36" fillId="6" borderId="2" xfId="0" applyFont="1" applyFill="1" applyBorder="1" applyAlignment="1">
      <alignment horizontal="center" vertical="center"/>
    </xf>
    <xf numFmtId="3" fontId="41" fillId="7" borderId="2" xfId="0" applyNumberFormat="1" applyFont="1" applyFill="1" applyBorder="1" applyAlignment="1">
      <alignment horizontal="center" vertical="center"/>
    </xf>
    <xf numFmtId="165" fontId="41" fillId="7" borderId="2" xfId="0" applyNumberFormat="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3" fontId="43" fillId="8" borderId="2" xfId="0" applyNumberFormat="1" applyFont="1" applyFill="1" applyBorder="1" applyAlignment="1">
      <alignment horizontal="center" vertical="center"/>
    </xf>
    <xf numFmtId="164" fontId="43" fillId="8" borderId="2" xfId="0" applyNumberFormat="1" applyFont="1" applyFill="1" applyBorder="1" applyAlignment="1">
      <alignment horizontal="center" vertical="center"/>
    </xf>
    <xf numFmtId="3" fontId="44" fillId="0" borderId="2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3" fontId="18" fillId="0" borderId="17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7" fillId="0" borderId="1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3" fontId="17" fillId="0" borderId="19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wrapText="1"/>
    </xf>
    <xf numFmtId="0" fontId="48" fillId="2" borderId="0" xfId="0" applyFont="1" applyFill="1" applyBorder="1" applyAlignment="1">
      <alignment vertical="center"/>
    </xf>
    <xf numFmtId="0" fontId="48" fillId="7" borderId="19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17" xfId="0" applyFont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3" fillId="0" borderId="17" xfId="0" applyFont="1" applyBorder="1" applyAlignment="1">
      <alignment horizontal="center" vertical="center"/>
    </xf>
    <xf numFmtId="164" fontId="53" fillId="0" borderId="0" xfId="0" applyNumberFormat="1" applyFont="1" applyBorder="1" applyAlignment="1">
      <alignment horizontal="center" vertical="center"/>
    </xf>
    <xf numFmtId="3" fontId="53" fillId="0" borderId="17" xfId="0" applyNumberFormat="1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164" fontId="53" fillId="0" borderId="2" xfId="0" applyNumberFormat="1" applyFont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4" fillId="0" borderId="0" xfId="0" applyFont="1" applyBorder="1" applyAlignment="1">
      <alignment vertical="center"/>
    </xf>
    <xf numFmtId="0" fontId="24" fillId="0" borderId="0" xfId="0" applyFont="1"/>
    <xf numFmtId="0" fontId="55" fillId="0" borderId="0" xfId="0" applyFont="1" applyFill="1" applyBorder="1" applyAlignment="1">
      <alignment horizontal="center" vertical="center"/>
    </xf>
    <xf numFmtId="3" fontId="55" fillId="0" borderId="0" xfId="0" applyNumberFormat="1" applyFont="1" applyBorder="1" applyAlignment="1">
      <alignment horizontal="center" vertical="center"/>
    </xf>
    <xf numFmtId="3" fontId="55" fillId="0" borderId="0" xfId="0" applyNumberFormat="1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3" fontId="56" fillId="0" borderId="2" xfId="0" applyNumberFormat="1" applyFont="1" applyBorder="1" applyAlignment="1">
      <alignment horizontal="center" vertical="center"/>
    </xf>
    <xf numFmtId="0" fontId="57" fillId="0" borderId="0" xfId="0" applyFont="1"/>
    <xf numFmtId="0" fontId="59" fillId="0" borderId="0" xfId="0" applyFont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60" fillId="3" borderId="2" xfId="0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0" fontId="61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wrapText="1"/>
    </xf>
    <xf numFmtId="0" fontId="6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wrapText="1"/>
    </xf>
    <xf numFmtId="0" fontId="61" fillId="0" borderId="0" xfId="0" applyFont="1" applyFill="1" applyBorder="1" applyAlignment="1">
      <alignment horizontal="center" vertical="center" wrapText="1"/>
    </xf>
    <xf numFmtId="3" fontId="61" fillId="0" borderId="0" xfId="0" applyNumberFormat="1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wrapText="1"/>
    </xf>
    <xf numFmtId="3" fontId="61" fillId="0" borderId="2" xfId="0" applyNumberFormat="1" applyFont="1" applyFill="1" applyBorder="1" applyAlignment="1">
      <alignment horizontal="center" vertical="center" wrapText="1"/>
    </xf>
    <xf numFmtId="0" fontId="61" fillId="0" borderId="6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wrapText="1"/>
    </xf>
    <xf numFmtId="3" fontId="61" fillId="0" borderId="0" xfId="0" applyNumberFormat="1" applyFont="1" applyFill="1" applyBorder="1" applyAlignment="1">
      <alignment horizontal="center" wrapText="1"/>
    </xf>
    <xf numFmtId="0" fontId="61" fillId="0" borderId="2" xfId="0" applyFont="1" applyFill="1" applyBorder="1" applyAlignment="1">
      <alignment horizontal="center" wrapText="1"/>
    </xf>
    <xf numFmtId="3" fontId="61" fillId="0" borderId="2" xfId="0" applyNumberFormat="1" applyFont="1" applyFill="1" applyBorder="1" applyAlignment="1">
      <alignment horizontal="center" wrapText="1"/>
    </xf>
    <xf numFmtId="0" fontId="0" fillId="9" borderId="0" xfId="0" applyFill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8" fillId="7" borderId="20" xfId="0" applyFont="1" applyFill="1" applyBorder="1" applyAlignment="1">
      <alignment horizontal="center" vertical="center"/>
    </xf>
    <xf numFmtId="0" fontId="65" fillId="0" borderId="0" xfId="0" applyFont="1"/>
    <xf numFmtId="0" fontId="2" fillId="0" borderId="20" xfId="0" applyFont="1" applyFill="1" applyBorder="1" applyAlignment="1">
      <alignment horizontal="center" vertical="center" wrapText="1"/>
    </xf>
    <xf numFmtId="3" fontId="64" fillId="0" borderId="2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164" fontId="60" fillId="0" borderId="0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0" fontId="52" fillId="0" borderId="2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5" fillId="0" borderId="0" xfId="1" applyNumberFormat="1" applyFont="1" applyFill="1" applyBorder="1" applyAlignment="1"/>
    <xf numFmtId="3" fontId="5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vertical="center"/>
    </xf>
    <xf numFmtId="0" fontId="45" fillId="0" borderId="6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6" fillId="5" borderId="13" xfId="0" applyFont="1" applyFill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2" borderId="17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49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61" fillId="0" borderId="6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2" fillId="0" borderId="6" xfId="0" applyFont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60" fillId="0" borderId="20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7" fillId="0" borderId="6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60" fillId="3" borderId="0" xfId="0" applyFont="1" applyFill="1" applyBorder="1" applyAlignment="1">
      <alignment horizontal="center" vertical="center"/>
    </xf>
    <xf numFmtId="0" fontId="60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left" vertical="center"/>
    </xf>
    <xf numFmtId="0" fontId="62" fillId="0" borderId="6" xfId="0" applyFont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7"/>
  <sheetViews>
    <sheetView tabSelected="1" workbookViewId="0">
      <selection activeCell="D2" sqref="D2:J2"/>
    </sheetView>
  </sheetViews>
  <sheetFormatPr baseColWidth="10" defaultRowHeight="32.25" customHeight="1" x14ac:dyDescent="0.25"/>
  <cols>
    <col min="4" max="4" width="21.85546875" customWidth="1"/>
    <col min="5" max="5" width="14.7109375" customWidth="1"/>
    <col min="6" max="6" width="14.42578125" customWidth="1"/>
    <col min="7" max="7" width="11.85546875" customWidth="1"/>
    <col min="8" max="8" width="13.42578125" customWidth="1"/>
    <col min="9" max="9" width="12.28515625" customWidth="1"/>
    <col min="10" max="10" width="15.140625" customWidth="1"/>
  </cols>
  <sheetData>
    <row r="2" spans="4:11" ht="20.25" customHeight="1" thickBot="1" x14ac:dyDescent="0.3">
      <c r="D2" s="278" t="s">
        <v>188</v>
      </c>
      <c r="E2" s="278"/>
      <c r="F2" s="278"/>
      <c r="G2" s="278"/>
      <c r="H2" s="278"/>
      <c r="I2" s="278"/>
      <c r="J2" s="278"/>
    </row>
    <row r="3" spans="4:11" ht="20.25" customHeight="1" x14ac:dyDescent="0.25">
      <c r="D3" s="279" t="s">
        <v>183</v>
      </c>
      <c r="E3" s="281" t="s">
        <v>184</v>
      </c>
      <c r="F3" s="281"/>
      <c r="G3" s="281"/>
      <c r="H3" s="281"/>
      <c r="I3" s="281"/>
      <c r="J3" s="281"/>
      <c r="K3" s="1"/>
    </row>
    <row r="4" spans="4:11" ht="14.25" customHeight="1" x14ac:dyDescent="0.25">
      <c r="D4" s="280"/>
      <c r="E4" s="282" t="s">
        <v>8</v>
      </c>
      <c r="F4" s="282"/>
      <c r="G4" s="283" t="s">
        <v>185</v>
      </c>
      <c r="H4" s="283"/>
      <c r="I4" s="283" t="s">
        <v>186</v>
      </c>
      <c r="J4" s="284"/>
      <c r="K4" s="1"/>
    </row>
    <row r="5" spans="4:11" ht="15.75" thickBot="1" x14ac:dyDescent="0.3">
      <c r="D5" s="280"/>
      <c r="E5" s="156" t="s">
        <v>5</v>
      </c>
      <c r="F5" s="156" t="s">
        <v>6</v>
      </c>
      <c r="G5" s="156" t="s">
        <v>5</v>
      </c>
      <c r="H5" s="156" t="s">
        <v>6</v>
      </c>
      <c r="I5" s="156" t="s">
        <v>5</v>
      </c>
      <c r="J5" s="156" t="s">
        <v>6</v>
      </c>
      <c r="K5" s="1"/>
    </row>
    <row r="6" spans="4:11" ht="16.5" customHeight="1" thickBot="1" x14ac:dyDescent="0.3">
      <c r="D6" s="280"/>
      <c r="E6" s="157">
        <f t="shared" ref="E6:J6" si="0">SUM(E7:E16)</f>
        <v>56615</v>
      </c>
      <c r="F6" s="157">
        <f t="shared" si="0"/>
        <v>100.00000000000001</v>
      </c>
      <c r="G6" s="157">
        <f t="shared" si="0"/>
        <v>33413</v>
      </c>
      <c r="H6" s="158">
        <f t="shared" si="0"/>
        <v>59.017928110924672</v>
      </c>
      <c r="I6" s="157">
        <f t="shared" si="0"/>
        <v>23202</v>
      </c>
      <c r="J6" s="158">
        <f t="shared" si="0"/>
        <v>40.982071889075335</v>
      </c>
      <c r="K6" s="1"/>
    </row>
    <row r="7" spans="4:11" ht="36" customHeight="1" thickBot="1" x14ac:dyDescent="0.3">
      <c r="D7" s="159" t="s">
        <v>9</v>
      </c>
      <c r="E7" s="160">
        <f>SUM(I7+G7)</f>
        <v>19249</v>
      </c>
      <c r="F7" s="161">
        <f>(E7/$E$6)*100</f>
        <v>33.99982336836527</v>
      </c>
      <c r="G7" s="162">
        <v>11182</v>
      </c>
      <c r="H7" s="161">
        <f>(G7/$E$6)*100</f>
        <v>19.750949395036653</v>
      </c>
      <c r="I7" s="162">
        <v>8067</v>
      </c>
      <c r="J7" s="161">
        <f>(I7/$E$6)*100</f>
        <v>14.248873973328624</v>
      </c>
    </row>
    <row r="8" spans="4:11" ht="33.75" customHeight="1" thickBot="1" x14ac:dyDescent="0.3">
      <c r="D8" s="159" t="s">
        <v>13</v>
      </c>
      <c r="E8" s="160">
        <f t="shared" ref="E8:E16" si="1">SUM(I8+G8)</f>
        <v>6255</v>
      </c>
      <c r="F8" s="161">
        <f t="shared" ref="F8:F16" si="2">(E8/$E$6)*100</f>
        <v>11.048308752097501</v>
      </c>
      <c r="G8" s="162">
        <v>3694</v>
      </c>
      <c r="H8" s="161">
        <f t="shared" ref="H8:H16" si="3">(G8/$E$6)*100</f>
        <v>6.5247725867702906</v>
      </c>
      <c r="I8" s="162">
        <v>2561</v>
      </c>
      <c r="J8" s="161">
        <f t="shared" ref="J8:J16" si="4">(I8/$E$6)*100</f>
        <v>4.5235361653272097</v>
      </c>
    </row>
    <row r="9" spans="4:11" ht="36.75" customHeight="1" thickBot="1" x14ac:dyDescent="0.3">
      <c r="D9" s="159" t="s">
        <v>20</v>
      </c>
      <c r="E9" s="160">
        <f t="shared" si="1"/>
        <v>3510</v>
      </c>
      <c r="F9" s="161">
        <f t="shared" si="2"/>
        <v>6.1997703788748568</v>
      </c>
      <c r="G9" s="162">
        <v>1992</v>
      </c>
      <c r="H9" s="161">
        <f t="shared" si="3"/>
        <v>3.5185021637375256</v>
      </c>
      <c r="I9" s="162">
        <v>1518</v>
      </c>
      <c r="J9" s="161">
        <f t="shared" si="4"/>
        <v>2.6812682151373313</v>
      </c>
    </row>
    <row r="10" spans="4:11" ht="35.25" customHeight="1" thickBot="1" x14ac:dyDescent="0.3">
      <c r="D10" s="159" t="s">
        <v>24</v>
      </c>
      <c r="E10" s="160">
        <f t="shared" si="1"/>
        <v>5689</v>
      </c>
      <c r="F10" s="161">
        <f t="shared" si="2"/>
        <v>10.048573699549589</v>
      </c>
      <c r="G10" s="162">
        <v>3638</v>
      </c>
      <c r="H10" s="161">
        <f t="shared" si="3"/>
        <v>6.4258588713238547</v>
      </c>
      <c r="I10" s="162">
        <v>2051</v>
      </c>
      <c r="J10" s="161">
        <f t="shared" si="4"/>
        <v>3.6227148282257349</v>
      </c>
    </row>
    <row r="11" spans="4:11" ht="40.5" customHeight="1" thickBot="1" x14ac:dyDescent="0.3">
      <c r="D11" s="159" t="s">
        <v>29</v>
      </c>
      <c r="E11" s="160">
        <f t="shared" si="1"/>
        <v>3619</v>
      </c>
      <c r="F11" s="161">
        <f t="shared" si="2"/>
        <v>6.3922988607259565</v>
      </c>
      <c r="G11" s="162">
        <v>2024</v>
      </c>
      <c r="H11" s="161">
        <f t="shared" si="3"/>
        <v>3.5750242868497746</v>
      </c>
      <c r="I11" s="162">
        <v>1595</v>
      </c>
      <c r="J11" s="161">
        <f t="shared" si="4"/>
        <v>2.8172745738761811</v>
      </c>
    </row>
    <row r="12" spans="4:11" ht="30.75" customHeight="1" thickBot="1" x14ac:dyDescent="0.3">
      <c r="D12" s="159" t="s">
        <v>35</v>
      </c>
      <c r="E12" s="160">
        <f t="shared" si="1"/>
        <v>3394</v>
      </c>
      <c r="F12" s="161">
        <f t="shared" si="2"/>
        <v>5.9948776825929517</v>
      </c>
      <c r="G12" s="162">
        <v>2079</v>
      </c>
      <c r="H12" s="161">
        <f t="shared" si="3"/>
        <v>3.6721716859489537</v>
      </c>
      <c r="I12" s="162">
        <v>1315</v>
      </c>
      <c r="J12" s="161">
        <f t="shared" si="4"/>
        <v>2.3227059966439989</v>
      </c>
    </row>
    <row r="13" spans="4:11" ht="38.25" customHeight="1" thickBot="1" x14ac:dyDescent="0.3">
      <c r="D13" s="159" t="s">
        <v>41</v>
      </c>
      <c r="E13" s="160">
        <f t="shared" si="1"/>
        <v>9104</v>
      </c>
      <c r="F13" s="161">
        <f t="shared" si="2"/>
        <v>16.080544025434957</v>
      </c>
      <c r="G13" s="162">
        <v>5576</v>
      </c>
      <c r="H13" s="161">
        <f t="shared" si="3"/>
        <v>9.8489799523094579</v>
      </c>
      <c r="I13" s="162">
        <v>3528</v>
      </c>
      <c r="J13" s="161">
        <f t="shared" si="4"/>
        <v>6.2315640731254964</v>
      </c>
    </row>
    <row r="14" spans="4:11" ht="33.75" customHeight="1" thickBot="1" x14ac:dyDescent="0.3">
      <c r="D14" s="159" t="s">
        <v>45</v>
      </c>
      <c r="E14" s="160">
        <f t="shared" si="1"/>
        <v>1979</v>
      </c>
      <c r="F14" s="161">
        <f t="shared" si="2"/>
        <v>3.4955400512231742</v>
      </c>
      <c r="G14" s="162">
        <v>1274</v>
      </c>
      <c r="H14" s="161">
        <f t="shared" si="3"/>
        <v>2.2502870264064292</v>
      </c>
      <c r="I14" s="162">
        <v>705</v>
      </c>
      <c r="J14" s="161">
        <f t="shared" si="4"/>
        <v>1.2452530248167446</v>
      </c>
    </row>
    <row r="15" spans="4:11" ht="39" customHeight="1" thickBot="1" x14ac:dyDescent="0.3">
      <c r="D15" s="159" t="s">
        <v>50</v>
      </c>
      <c r="E15" s="160">
        <f t="shared" si="1"/>
        <v>1623</v>
      </c>
      <c r="F15" s="161">
        <f t="shared" si="2"/>
        <v>2.8667314315993995</v>
      </c>
      <c r="G15" s="162">
        <v>837</v>
      </c>
      <c r="H15" s="161">
        <f t="shared" si="3"/>
        <v>1.4784067826547735</v>
      </c>
      <c r="I15" s="162">
        <v>786</v>
      </c>
      <c r="J15" s="161">
        <f t="shared" si="4"/>
        <v>1.3883246489446259</v>
      </c>
    </row>
    <row r="16" spans="4:11" ht="39" customHeight="1" thickBot="1" x14ac:dyDescent="0.3">
      <c r="D16" s="159" t="s">
        <v>54</v>
      </c>
      <c r="E16" s="160">
        <f t="shared" si="1"/>
        <v>2193</v>
      </c>
      <c r="F16" s="161">
        <f t="shared" si="2"/>
        <v>3.8735317495363422</v>
      </c>
      <c r="G16" s="162">
        <v>1117</v>
      </c>
      <c r="H16" s="161">
        <f t="shared" si="3"/>
        <v>1.9729753598869557</v>
      </c>
      <c r="I16" s="162">
        <v>1076</v>
      </c>
      <c r="J16" s="161">
        <f t="shared" si="4"/>
        <v>1.9005563896493862</v>
      </c>
    </row>
    <row r="17" spans="4:10" ht="15.75" customHeight="1" x14ac:dyDescent="0.25">
      <c r="D17" s="277" t="s">
        <v>187</v>
      </c>
      <c r="E17" s="277"/>
      <c r="F17" s="277"/>
      <c r="G17" s="277"/>
      <c r="H17" s="277"/>
      <c r="I17" s="277"/>
      <c r="J17" s="277"/>
    </row>
  </sheetData>
  <mergeCells count="7">
    <mergeCell ref="D17:J17"/>
    <mergeCell ref="D2:J2"/>
    <mergeCell ref="D3:D6"/>
    <mergeCell ref="E3:J3"/>
    <mergeCell ref="E4:F4"/>
    <mergeCell ref="G4:H4"/>
    <mergeCell ref="I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49"/>
  <sheetViews>
    <sheetView topLeftCell="A23" workbookViewId="0">
      <selection activeCell="J11" sqref="J11"/>
    </sheetView>
  </sheetViews>
  <sheetFormatPr baseColWidth="10" defaultRowHeight="15" x14ac:dyDescent="0.25"/>
  <cols>
    <col min="1" max="1" width="14" customWidth="1"/>
    <col min="2" max="2" width="13.42578125" customWidth="1"/>
    <col min="3" max="3" width="12.42578125" customWidth="1"/>
    <col min="4" max="4" width="40.5703125" customWidth="1"/>
    <col min="5" max="5" width="26.42578125" style="23" customWidth="1"/>
    <col min="6" max="6" width="22.85546875" style="23" customWidth="1"/>
  </cols>
  <sheetData>
    <row r="4" spans="4:7" ht="33" customHeight="1" thickBot="1" x14ac:dyDescent="0.3">
      <c r="D4" s="299" t="s">
        <v>145</v>
      </c>
      <c r="E4" s="299"/>
      <c r="F4" s="299"/>
    </row>
    <row r="5" spans="4:7" ht="12" customHeight="1" x14ac:dyDescent="0.25">
      <c r="D5" s="339" t="s">
        <v>129</v>
      </c>
      <c r="E5" s="338" t="s">
        <v>130</v>
      </c>
      <c r="F5" s="338"/>
      <c r="G5" s="1"/>
    </row>
    <row r="6" spans="4:7" ht="10.5" customHeight="1" x14ac:dyDescent="0.25">
      <c r="D6" s="340"/>
      <c r="E6" s="68" t="s">
        <v>3</v>
      </c>
      <c r="F6" s="68" t="s">
        <v>4</v>
      </c>
      <c r="G6" s="1"/>
    </row>
    <row r="7" spans="4:7" ht="15.75" thickBot="1" x14ac:dyDescent="0.3">
      <c r="D7" s="341"/>
      <c r="E7" s="69" t="s">
        <v>5</v>
      </c>
      <c r="F7" s="69" t="s">
        <v>5</v>
      </c>
      <c r="G7" s="1"/>
    </row>
    <row r="8" spans="4:7" ht="17.25" customHeight="1" x14ac:dyDescent="0.25">
      <c r="D8" s="57" t="s">
        <v>8</v>
      </c>
      <c r="E8" s="71">
        <f t="shared" ref="E8:F8" si="0">SUM(E9:E48)</f>
        <v>5</v>
      </c>
      <c r="F8" s="71">
        <f t="shared" si="0"/>
        <v>78</v>
      </c>
    </row>
    <row r="9" spans="4:7" ht="16.5" customHeight="1" x14ac:dyDescent="0.25">
      <c r="D9" s="75" t="s">
        <v>10</v>
      </c>
      <c r="E9" s="73">
        <v>0</v>
      </c>
      <c r="F9" s="74">
        <v>11</v>
      </c>
    </row>
    <row r="10" spans="4:7" ht="20.25" customHeight="1" x14ac:dyDescent="0.25">
      <c r="D10" s="75" t="s">
        <v>131</v>
      </c>
      <c r="E10" s="73">
        <v>0</v>
      </c>
      <c r="F10" s="73">
        <v>14</v>
      </c>
    </row>
    <row r="11" spans="4:7" ht="17.25" customHeight="1" x14ac:dyDescent="0.25">
      <c r="D11" s="75" t="s">
        <v>132</v>
      </c>
      <c r="E11" s="73">
        <v>0</v>
      </c>
      <c r="F11" s="73">
        <v>3</v>
      </c>
    </row>
    <row r="12" spans="4:7" ht="17.25" customHeight="1" x14ac:dyDescent="0.25">
      <c r="D12" s="75" t="s">
        <v>14</v>
      </c>
      <c r="E12" s="73">
        <v>0</v>
      </c>
      <c r="F12" s="73">
        <v>3</v>
      </c>
    </row>
    <row r="13" spans="4:7" x14ac:dyDescent="0.25">
      <c r="D13" s="75" t="s">
        <v>133</v>
      </c>
      <c r="E13" s="73">
        <v>0</v>
      </c>
      <c r="F13" s="73">
        <v>0</v>
      </c>
    </row>
    <row r="14" spans="4:7" ht="15.75" customHeight="1" x14ac:dyDescent="0.25">
      <c r="D14" s="75" t="s">
        <v>16</v>
      </c>
      <c r="E14" s="73">
        <v>0</v>
      </c>
      <c r="F14" s="73">
        <v>0</v>
      </c>
    </row>
    <row r="15" spans="4:7" ht="17.25" customHeight="1" x14ac:dyDescent="0.25">
      <c r="D15" s="75" t="s">
        <v>17</v>
      </c>
      <c r="E15" s="73">
        <v>0</v>
      </c>
      <c r="F15" s="73">
        <v>1</v>
      </c>
    </row>
    <row r="16" spans="4:7" ht="17.25" customHeight="1" x14ac:dyDescent="0.25">
      <c r="D16" s="75" t="s">
        <v>18</v>
      </c>
      <c r="E16" s="73">
        <v>0</v>
      </c>
      <c r="F16" s="73">
        <v>0</v>
      </c>
    </row>
    <row r="17" spans="4:6" ht="18" customHeight="1" x14ac:dyDescent="0.25">
      <c r="D17" s="75" t="s">
        <v>19</v>
      </c>
      <c r="E17" s="73">
        <v>0</v>
      </c>
      <c r="F17" s="73">
        <v>0</v>
      </c>
    </row>
    <row r="18" spans="4:6" ht="17.25" customHeight="1" x14ac:dyDescent="0.25">
      <c r="D18" s="75" t="s">
        <v>21</v>
      </c>
      <c r="E18" s="73">
        <v>0</v>
      </c>
      <c r="F18" s="73">
        <v>0</v>
      </c>
    </row>
    <row r="19" spans="4:6" ht="18" customHeight="1" x14ac:dyDescent="0.25">
      <c r="D19" s="75" t="s">
        <v>22</v>
      </c>
      <c r="E19" s="73">
        <v>0</v>
      </c>
      <c r="F19" s="73">
        <v>3</v>
      </c>
    </row>
    <row r="20" spans="4:6" ht="18" customHeight="1" x14ac:dyDescent="0.25">
      <c r="D20" s="75" t="s">
        <v>23</v>
      </c>
      <c r="E20" s="73">
        <v>0</v>
      </c>
      <c r="F20" s="73">
        <v>0</v>
      </c>
    </row>
    <row r="21" spans="4:6" x14ac:dyDescent="0.25">
      <c r="D21" s="75" t="s">
        <v>25</v>
      </c>
      <c r="E21" s="73">
        <v>0</v>
      </c>
      <c r="F21" s="73">
        <v>0</v>
      </c>
    </row>
    <row r="22" spans="4:6" x14ac:dyDescent="0.25">
      <c r="D22" s="75" t="s">
        <v>26</v>
      </c>
      <c r="E22" s="73">
        <v>0</v>
      </c>
      <c r="F22" s="73">
        <v>1</v>
      </c>
    </row>
    <row r="23" spans="4:6" x14ac:dyDescent="0.25">
      <c r="D23" s="75" t="s">
        <v>134</v>
      </c>
      <c r="E23" s="73">
        <v>0</v>
      </c>
      <c r="F23" s="73">
        <v>0</v>
      </c>
    </row>
    <row r="24" spans="4:6" x14ac:dyDescent="0.25">
      <c r="D24" s="75" t="s">
        <v>135</v>
      </c>
      <c r="E24" s="73">
        <v>0</v>
      </c>
      <c r="F24" s="73">
        <v>1</v>
      </c>
    </row>
    <row r="25" spans="4:6" x14ac:dyDescent="0.25">
      <c r="D25" s="75" t="s">
        <v>136</v>
      </c>
      <c r="E25" s="73">
        <v>0</v>
      </c>
      <c r="F25" s="73">
        <v>0</v>
      </c>
    </row>
    <row r="26" spans="4:6" x14ac:dyDescent="0.25">
      <c r="D26" s="75" t="s">
        <v>137</v>
      </c>
      <c r="E26" s="73">
        <v>0</v>
      </c>
      <c r="F26" s="73">
        <v>0</v>
      </c>
    </row>
    <row r="27" spans="4:6" x14ac:dyDescent="0.25">
      <c r="D27" s="75" t="s">
        <v>138</v>
      </c>
      <c r="E27" s="73">
        <v>0</v>
      </c>
      <c r="F27" s="73">
        <v>0</v>
      </c>
    </row>
    <row r="28" spans="4:6" x14ac:dyDescent="0.25">
      <c r="D28" s="75" t="s">
        <v>33</v>
      </c>
      <c r="E28" s="73">
        <v>0</v>
      </c>
      <c r="F28" s="73">
        <v>0</v>
      </c>
    </row>
    <row r="29" spans="4:6" x14ac:dyDescent="0.25">
      <c r="D29" s="75" t="s">
        <v>139</v>
      </c>
      <c r="E29" s="73">
        <v>0</v>
      </c>
      <c r="F29" s="73">
        <v>0</v>
      </c>
    </row>
    <row r="30" spans="4:6" x14ac:dyDescent="0.25">
      <c r="D30" s="75" t="s">
        <v>36</v>
      </c>
      <c r="E30" s="73">
        <v>0</v>
      </c>
      <c r="F30" s="73">
        <v>0</v>
      </c>
    </row>
    <row r="31" spans="4:6" ht="17.25" customHeight="1" x14ac:dyDescent="0.25">
      <c r="D31" s="75" t="s">
        <v>37</v>
      </c>
      <c r="E31" s="73">
        <v>0</v>
      </c>
      <c r="F31" s="73">
        <v>0</v>
      </c>
    </row>
    <row r="32" spans="4:6" x14ac:dyDescent="0.25">
      <c r="D32" s="75" t="s">
        <v>38</v>
      </c>
      <c r="E32" s="73">
        <v>0</v>
      </c>
      <c r="F32" s="73">
        <v>0</v>
      </c>
    </row>
    <row r="33" spans="4:6" x14ac:dyDescent="0.25">
      <c r="D33" s="75" t="s">
        <v>39</v>
      </c>
      <c r="E33" s="73">
        <v>0</v>
      </c>
      <c r="F33" s="73">
        <v>0</v>
      </c>
    </row>
    <row r="34" spans="4:6" x14ac:dyDescent="0.25">
      <c r="D34" s="75" t="s">
        <v>140</v>
      </c>
      <c r="E34" s="73">
        <v>0</v>
      </c>
      <c r="F34" s="73">
        <v>0</v>
      </c>
    </row>
    <row r="35" spans="4:6" ht="16.5" customHeight="1" x14ac:dyDescent="0.25">
      <c r="D35" s="75" t="s">
        <v>42</v>
      </c>
      <c r="E35" s="73">
        <v>2</v>
      </c>
      <c r="F35" s="73">
        <v>6</v>
      </c>
    </row>
    <row r="36" spans="4:6" ht="15.75" customHeight="1" x14ac:dyDescent="0.25">
      <c r="D36" s="75" t="s">
        <v>43</v>
      </c>
      <c r="E36" s="73">
        <v>0</v>
      </c>
      <c r="F36" s="73">
        <v>0</v>
      </c>
    </row>
    <row r="37" spans="4:6" x14ac:dyDescent="0.25">
      <c r="D37" s="75" t="s">
        <v>141</v>
      </c>
      <c r="E37" s="73">
        <v>0</v>
      </c>
      <c r="F37" s="73">
        <v>0</v>
      </c>
    </row>
    <row r="38" spans="4:6" x14ac:dyDescent="0.25">
      <c r="D38" s="75" t="s">
        <v>46</v>
      </c>
      <c r="E38" s="73">
        <v>0</v>
      </c>
      <c r="F38" s="73">
        <v>1</v>
      </c>
    </row>
    <row r="39" spans="4:6" ht="13.5" customHeight="1" x14ac:dyDescent="0.25">
      <c r="D39" s="75" t="s">
        <v>142</v>
      </c>
      <c r="E39" s="73">
        <v>0</v>
      </c>
      <c r="F39" s="73">
        <v>0</v>
      </c>
    </row>
    <row r="40" spans="4:6" x14ac:dyDescent="0.25">
      <c r="D40" s="75" t="s">
        <v>48</v>
      </c>
      <c r="E40" s="73">
        <v>0</v>
      </c>
      <c r="F40" s="73">
        <v>0</v>
      </c>
    </row>
    <row r="41" spans="4:6" x14ac:dyDescent="0.25">
      <c r="D41" s="75" t="s">
        <v>49</v>
      </c>
      <c r="E41" s="73">
        <v>3</v>
      </c>
      <c r="F41" s="73">
        <v>7</v>
      </c>
    </row>
    <row r="42" spans="4:6" ht="15.75" customHeight="1" x14ac:dyDescent="0.25">
      <c r="D42" s="75" t="s">
        <v>51</v>
      </c>
      <c r="E42" s="73">
        <v>0</v>
      </c>
      <c r="F42" s="73">
        <v>0</v>
      </c>
    </row>
    <row r="43" spans="4:6" ht="14.25" customHeight="1" x14ac:dyDescent="0.25">
      <c r="D43" s="75" t="s">
        <v>52</v>
      </c>
      <c r="E43" s="73">
        <v>0</v>
      </c>
      <c r="F43" s="73">
        <v>27</v>
      </c>
    </row>
    <row r="44" spans="4:6" ht="17.25" customHeight="1" x14ac:dyDescent="0.25">
      <c r="D44" s="75" t="s">
        <v>143</v>
      </c>
      <c r="E44" s="73">
        <v>0</v>
      </c>
      <c r="F44" s="73">
        <v>0</v>
      </c>
    </row>
    <row r="45" spans="4:6" ht="17.25" customHeight="1" x14ac:dyDescent="0.25">
      <c r="D45" s="75" t="s">
        <v>55</v>
      </c>
      <c r="E45" s="73">
        <v>0</v>
      </c>
      <c r="F45" s="73">
        <v>0</v>
      </c>
    </row>
    <row r="46" spans="4:6" ht="16.5" customHeight="1" x14ac:dyDescent="0.25">
      <c r="D46" s="75" t="s">
        <v>56</v>
      </c>
      <c r="E46" s="73">
        <v>0</v>
      </c>
      <c r="F46" s="73">
        <v>0</v>
      </c>
    </row>
    <row r="47" spans="4:6" ht="15.75" customHeight="1" x14ac:dyDescent="0.25">
      <c r="D47" s="75" t="s">
        <v>144</v>
      </c>
      <c r="E47" s="73">
        <v>0</v>
      </c>
      <c r="F47" s="73">
        <v>0</v>
      </c>
    </row>
    <row r="48" spans="4:6" ht="14.25" customHeight="1" thickBot="1" x14ac:dyDescent="0.3">
      <c r="D48" s="276" t="s">
        <v>58</v>
      </c>
      <c r="E48" s="73">
        <v>0</v>
      </c>
      <c r="F48" s="73">
        <v>0</v>
      </c>
    </row>
    <row r="49" spans="4:6" x14ac:dyDescent="0.25">
      <c r="D49" s="337" t="s">
        <v>127</v>
      </c>
      <c r="E49" s="337"/>
      <c r="F49" s="337"/>
    </row>
  </sheetData>
  <mergeCells count="4">
    <mergeCell ref="D49:F49"/>
    <mergeCell ref="E5:F5"/>
    <mergeCell ref="D4:F4"/>
    <mergeCell ref="D5:D7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48"/>
  <sheetViews>
    <sheetView workbookViewId="0">
      <selection activeCell="L16" sqref="L15:L16"/>
    </sheetView>
  </sheetViews>
  <sheetFormatPr baseColWidth="10" defaultColWidth="19.140625" defaultRowHeight="15" x14ac:dyDescent="0.25"/>
  <cols>
    <col min="4" max="4" width="33.5703125" customWidth="1"/>
    <col min="5" max="5" width="18.85546875" customWidth="1"/>
    <col min="6" max="6" width="16.85546875" customWidth="1"/>
    <col min="7" max="7" width="15.42578125" customWidth="1"/>
    <col min="8" max="8" width="17.7109375" customWidth="1"/>
  </cols>
  <sheetData>
    <row r="3" spans="4:9" ht="36.75" customHeight="1" thickBot="1" x14ac:dyDescent="0.3">
      <c r="D3" s="299" t="s">
        <v>151</v>
      </c>
      <c r="E3" s="299"/>
      <c r="F3" s="299"/>
      <c r="G3" s="299"/>
      <c r="H3" s="299"/>
    </row>
    <row r="4" spans="4:9" ht="15" customHeight="1" x14ac:dyDescent="0.25">
      <c r="D4" s="342" t="s">
        <v>129</v>
      </c>
      <c r="E4" s="345" t="s">
        <v>91</v>
      </c>
      <c r="F4" s="342"/>
      <c r="G4" s="336" t="s">
        <v>146</v>
      </c>
      <c r="H4" s="336"/>
      <c r="I4" s="1"/>
    </row>
    <row r="5" spans="4:9" x14ac:dyDescent="0.25">
      <c r="D5" s="343"/>
      <c r="E5" s="346"/>
      <c r="F5" s="343"/>
      <c r="G5" s="68" t="s">
        <v>147</v>
      </c>
      <c r="H5" s="68" t="s">
        <v>148</v>
      </c>
    </row>
    <row r="6" spans="4:9" ht="15.75" thickBot="1" x14ac:dyDescent="0.3">
      <c r="D6" s="344"/>
      <c r="E6" s="70" t="s">
        <v>5</v>
      </c>
      <c r="F6" s="69" t="s">
        <v>6</v>
      </c>
      <c r="G6" s="69" t="s">
        <v>5</v>
      </c>
      <c r="H6" s="69" t="s">
        <v>5</v>
      </c>
    </row>
    <row r="7" spans="4:9" ht="15.75" customHeight="1" x14ac:dyDescent="0.25">
      <c r="D7" s="57" t="s">
        <v>8</v>
      </c>
      <c r="E7" s="78">
        <f t="shared" ref="E7:H7" si="0">SUM(E8:E47)</f>
        <v>83</v>
      </c>
      <c r="F7" s="78">
        <f t="shared" si="0"/>
        <v>100.00000000000001</v>
      </c>
      <c r="G7" s="78">
        <f t="shared" si="0"/>
        <v>74</v>
      </c>
      <c r="H7" s="78">
        <f t="shared" si="0"/>
        <v>9</v>
      </c>
    </row>
    <row r="8" spans="4:9" ht="18.75" customHeight="1" x14ac:dyDescent="0.25">
      <c r="D8" s="75" t="s">
        <v>10</v>
      </c>
      <c r="E8" s="80">
        <f>SUM(H8+G8)</f>
        <v>11</v>
      </c>
      <c r="F8" s="80">
        <f>(E8/$E$7)*100</f>
        <v>13.253012048192772</v>
      </c>
      <c r="G8" s="80">
        <v>11</v>
      </c>
      <c r="H8" s="80">
        <v>0</v>
      </c>
    </row>
    <row r="9" spans="4:9" ht="15.75" customHeight="1" x14ac:dyDescent="0.25">
      <c r="D9" s="75" t="s">
        <v>131</v>
      </c>
      <c r="E9" s="80">
        <f t="shared" ref="E9:E47" si="1">SUM(H9+G9)</f>
        <v>12</v>
      </c>
      <c r="F9" s="80">
        <f t="shared" ref="F9:F47" si="2">(E9/$E$7)*100</f>
        <v>14.457831325301203</v>
      </c>
      <c r="G9" s="80">
        <v>9</v>
      </c>
      <c r="H9" s="80">
        <v>3</v>
      </c>
    </row>
    <row r="10" spans="4:9" ht="16.5" customHeight="1" x14ac:dyDescent="0.25">
      <c r="D10" s="274" t="s">
        <v>132</v>
      </c>
      <c r="E10" s="80">
        <f t="shared" si="1"/>
        <v>5</v>
      </c>
      <c r="F10" s="80">
        <f t="shared" si="2"/>
        <v>6.024096385542169</v>
      </c>
      <c r="G10" s="80">
        <v>5</v>
      </c>
      <c r="H10" s="80">
        <v>0</v>
      </c>
    </row>
    <row r="11" spans="4:9" ht="15.75" customHeight="1" x14ac:dyDescent="0.25">
      <c r="D11" s="274" t="s">
        <v>14</v>
      </c>
      <c r="E11" s="80">
        <f t="shared" si="1"/>
        <v>3</v>
      </c>
      <c r="F11" s="80">
        <f t="shared" si="2"/>
        <v>3.6144578313253009</v>
      </c>
      <c r="G11" s="80">
        <v>3</v>
      </c>
      <c r="H11" s="80">
        <v>0</v>
      </c>
    </row>
    <row r="12" spans="4:9" ht="18.75" customHeight="1" x14ac:dyDescent="0.25">
      <c r="D12" s="274" t="s">
        <v>149</v>
      </c>
      <c r="E12" s="80">
        <f t="shared" si="1"/>
        <v>0</v>
      </c>
      <c r="F12" s="80">
        <f t="shared" si="2"/>
        <v>0</v>
      </c>
      <c r="G12" s="80">
        <v>0</v>
      </c>
      <c r="H12" s="80">
        <v>0</v>
      </c>
    </row>
    <row r="13" spans="4:9" ht="15.75" customHeight="1" x14ac:dyDescent="0.25">
      <c r="D13" s="274" t="s">
        <v>16</v>
      </c>
      <c r="E13" s="80">
        <f t="shared" si="1"/>
        <v>0</v>
      </c>
      <c r="F13" s="80">
        <f t="shared" si="2"/>
        <v>0</v>
      </c>
      <c r="G13" s="80">
        <v>0</v>
      </c>
      <c r="H13" s="80">
        <v>0</v>
      </c>
    </row>
    <row r="14" spans="4:9" ht="19.5" customHeight="1" x14ac:dyDescent="0.25">
      <c r="D14" s="274" t="s">
        <v>17</v>
      </c>
      <c r="E14" s="80">
        <f t="shared" si="1"/>
        <v>1</v>
      </c>
      <c r="F14" s="80">
        <f t="shared" si="2"/>
        <v>1.2048192771084338</v>
      </c>
      <c r="G14" s="80">
        <v>1</v>
      </c>
      <c r="H14" s="80">
        <v>0</v>
      </c>
    </row>
    <row r="15" spans="4:9" ht="17.25" customHeight="1" x14ac:dyDescent="0.25">
      <c r="D15" s="274" t="s">
        <v>18</v>
      </c>
      <c r="E15" s="80">
        <f t="shared" si="1"/>
        <v>0</v>
      </c>
      <c r="F15" s="80">
        <f t="shared" si="2"/>
        <v>0</v>
      </c>
      <c r="G15" s="80">
        <v>0</v>
      </c>
      <c r="H15" s="80">
        <v>0</v>
      </c>
    </row>
    <row r="16" spans="4:9" ht="15.75" customHeight="1" x14ac:dyDescent="0.25">
      <c r="D16" s="274" t="s">
        <v>19</v>
      </c>
      <c r="E16" s="80">
        <f t="shared" si="1"/>
        <v>0</v>
      </c>
      <c r="F16" s="80">
        <f t="shared" si="2"/>
        <v>0</v>
      </c>
      <c r="G16" s="80">
        <v>0</v>
      </c>
      <c r="H16" s="80">
        <v>0</v>
      </c>
    </row>
    <row r="17" spans="4:8" ht="17.25" customHeight="1" x14ac:dyDescent="0.25">
      <c r="D17" s="274" t="s">
        <v>21</v>
      </c>
      <c r="E17" s="80">
        <f t="shared" si="1"/>
        <v>0</v>
      </c>
      <c r="F17" s="80">
        <f t="shared" si="2"/>
        <v>0</v>
      </c>
      <c r="G17" s="80">
        <v>0</v>
      </c>
      <c r="H17" s="80">
        <v>0</v>
      </c>
    </row>
    <row r="18" spans="4:8" ht="15.75" customHeight="1" x14ac:dyDescent="0.25">
      <c r="D18" s="274" t="s">
        <v>22</v>
      </c>
      <c r="E18" s="80">
        <f t="shared" si="1"/>
        <v>3</v>
      </c>
      <c r="F18" s="80">
        <f t="shared" si="2"/>
        <v>3.6144578313253009</v>
      </c>
      <c r="G18" s="80">
        <v>3</v>
      </c>
      <c r="H18" s="80">
        <v>0</v>
      </c>
    </row>
    <row r="19" spans="4:8" ht="17.25" customHeight="1" x14ac:dyDescent="0.25">
      <c r="D19" s="274" t="s">
        <v>23</v>
      </c>
      <c r="E19" s="80">
        <f t="shared" si="1"/>
        <v>0</v>
      </c>
      <c r="F19" s="80">
        <f t="shared" si="2"/>
        <v>0</v>
      </c>
      <c r="G19" s="80">
        <v>0</v>
      </c>
      <c r="H19" s="80">
        <v>0</v>
      </c>
    </row>
    <row r="20" spans="4:8" ht="18.75" customHeight="1" x14ac:dyDescent="0.25">
      <c r="D20" s="274" t="s">
        <v>25</v>
      </c>
      <c r="E20" s="80">
        <f t="shared" si="1"/>
        <v>0</v>
      </c>
      <c r="F20" s="80">
        <f t="shared" si="2"/>
        <v>0</v>
      </c>
      <c r="G20" s="80">
        <v>0</v>
      </c>
      <c r="H20" s="80">
        <v>0</v>
      </c>
    </row>
    <row r="21" spans="4:8" x14ac:dyDescent="0.25">
      <c r="D21" s="274" t="s">
        <v>26</v>
      </c>
      <c r="E21" s="80">
        <f t="shared" si="1"/>
        <v>1</v>
      </c>
      <c r="F21" s="80">
        <f t="shared" si="2"/>
        <v>1.2048192771084338</v>
      </c>
      <c r="G21" s="80">
        <v>1</v>
      </c>
      <c r="H21" s="80">
        <v>0</v>
      </c>
    </row>
    <row r="22" spans="4:8" ht="16.5" customHeight="1" x14ac:dyDescent="0.25">
      <c r="D22" s="274" t="s">
        <v>134</v>
      </c>
      <c r="E22" s="80">
        <f t="shared" si="1"/>
        <v>0</v>
      </c>
      <c r="F22" s="80">
        <f t="shared" si="2"/>
        <v>0</v>
      </c>
      <c r="G22" s="80">
        <v>0</v>
      </c>
      <c r="H22" s="80">
        <v>0</v>
      </c>
    </row>
    <row r="23" spans="4:8" ht="18.75" customHeight="1" x14ac:dyDescent="0.25">
      <c r="D23" s="274" t="s">
        <v>135</v>
      </c>
      <c r="E23" s="80">
        <f t="shared" si="1"/>
        <v>1</v>
      </c>
      <c r="F23" s="80">
        <f t="shared" si="2"/>
        <v>1.2048192771084338</v>
      </c>
      <c r="G23" s="80">
        <v>1</v>
      </c>
      <c r="H23" s="80">
        <v>0</v>
      </c>
    </row>
    <row r="24" spans="4:8" ht="16.5" customHeight="1" x14ac:dyDescent="0.25">
      <c r="D24" s="274" t="s">
        <v>136</v>
      </c>
      <c r="E24" s="80">
        <f t="shared" si="1"/>
        <v>0</v>
      </c>
      <c r="F24" s="80">
        <f t="shared" si="2"/>
        <v>0</v>
      </c>
      <c r="G24" s="80">
        <v>0</v>
      </c>
      <c r="H24" s="80">
        <v>0</v>
      </c>
    </row>
    <row r="25" spans="4:8" ht="17.25" customHeight="1" x14ac:dyDescent="0.25">
      <c r="D25" s="274" t="s">
        <v>137</v>
      </c>
      <c r="E25" s="80">
        <f t="shared" si="1"/>
        <v>0</v>
      </c>
      <c r="F25" s="80">
        <f t="shared" si="2"/>
        <v>0</v>
      </c>
      <c r="G25" s="80">
        <v>0</v>
      </c>
      <c r="H25" s="80">
        <v>0</v>
      </c>
    </row>
    <row r="26" spans="4:8" ht="16.5" customHeight="1" x14ac:dyDescent="0.25">
      <c r="D26" s="274" t="s">
        <v>138</v>
      </c>
      <c r="E26" s="80">
        <f t="shared" si="1"/>
        <v>0</v>
      </c>
      <c r="F26" s="80">
        <f t="shared" si="2"/>
        <v>0</v>
      </c>
      <c r="G26" s="80">
        <v>0</v>
      </c>
      <c r="H26" s="80">
        <v>0</v>
      </c>
    </row>
    <row r="27" spans="4:8" ht="17.25" customHeight="1" x14ac:dyDescent="0.25">
      <c r="D27" s="274" t="s">
        <v>33</v>
      </c>
      <c r="E27" s="80">
        <f t="shared" si="1"/>
        <v>0</v>
      </c>
      <c r="F27" s="80">
        <f t="shared" si="2"/>
        <v>0</v>
      </c>
      <c r="G27" s="80">
        <v>0</v>
      </c>
      <c r="H27" s="80">
        <v>0</v>
      </c>
    </row>
    <row r="28" spans="4:8" ht="16.5" customHeight="1" x14ac:dyDescent="0.25">
      <c r="D28" s="274" t="s">
        <v>139</v>
      </c>
      <c r="E28" s="80">
        <f t="shared" si="1"/>
        <v>0</v>
      </c>
      <c r="F28" s="80">
        <f t="shared" si="2"/>
        <v>0</v>
      </c>
      <c r="G28" s="80">
        <v>0</v>
      </c>
      <c r="H28" s="80">
        <v>0</v>
      </c>
    </row>
    <row r="29" spans="4:8" ht="18" customHeight="1" x14ac:dyDescent="0.25">
      <c r="D29" s="274" t="s">
        <v>36</v>
      </c>
      <c r="E29" s="80">
        <f t="shared" si="1"/>
        <v>0</v>
      </c>
      <c r="F29" s="80">
        <f t="shared" si="2"/>
        <v>0</v>
      </c>
      <c r="G29" s="80">
        <v>0</v>
      </c>
      <c r="H29" s="80">
        <v>0</v>
      </c>
    </row>
    <row r="30" spans="4:8" ht="19.5" customHeight="1" x14ac:dyDescent="0.25">
      <c r="D30" s="274" t="s">
        <v>37</v>
      </c>
      <c r="E30" s="80">
        <f t="shared" si="1"/>
        <v>0</v>
      </c>
      <c r="F30" s="80">
        <f t="shared" si="2"/>
        <v>0</v>
      </c>
      <c r="G30" s="80">
        <v>0</v>
      </c>
      <c r="H30" s="80">
        <v>0</v>
      </c>
    </row>
    <row r="31" spans="4:8" ht="15.75" customHeight="1" x14ac:dyDescent="0.25">
      <c r="D31" s="274" t="s">
        <v>38</v>
      </c>
      <c r="E31" s="80">
        <f t="shared" si="1"/>
        <v>0</v>
      </c>
      <c r="F31" s="80">
        <f t="shared" si="2"/>
        <v>0</v>
      </c>
      <c r="G31" s="80">
        <v>0</v>
      </c>
      <c r="H31" s="80">
        <v>0</v>
      </c>
    </row>
    <row r="32" spans="4:8" ht="18" customHeight="1" x14ac:dyDescent="0.25">
      <c r="D32" s="274" t="s">
        <v>39</v>
      </c>
      <c r="E32" s="80">
        <f t="shared" si="1"/>
        <v>0</v>
      </c>
      <c r="F32" s="80">
        <f t="shared" si="2"/>
        <v>0</v>
      </c>
      <c r="G32" s="80">
        <v>0</v>
      </c>
      <c r="H32" s="80">
        <v>0</v>
      </c>
    </row>
    <row r="33" spans="4:8" ht="17.25" customHeight="1" x14ac:dyDescent="0.25">
      <c r="D33" s="274" t="s">
        <v>140</v>
      </c>
      <c r="E33" s="80">
        <f t="shared" si="1"/>
        <v>0</v>
      </c>
      <c r="F33" s="80">
        <f t="shared" si="2"/>
        <v>0</v>
      </c>
      <c r="G33" s="80">
        <v>0</v>
      </c>
      <c r="H33" s="80">
        <v>0</v>
      </c>
    </row>
    <row r="34" spans="4:8" ht="17.25" customHeight="1" x14ac:dyDescent="0.25">
      <c r="D34" s="274" t="s">
        <v>42</v>
      </c>
      <c r="E34" s="80">
        <f t="shared" si="1"/>
        <v>8</v>
      </c>
      <c r="F34" s="80">
        <f t="shared" si="2"/>
        <v>9.6385542168674707</v>
      </c>
      <c r="G34" s="80">
        <v>8</v>
      </c>
      <c r="H34" s="80">
        <v>0</v>
      </c>
    </row>
    <row r="35" spans="4:8" ht="15.75" customHeight="1" x14ac:dyDescent="0.25">
      <c r="D35" s="274" t="s">
        <v>43</v>
      </c>
      <c r="E35" s="80">
        <f t="shared" si="1"/>
        <v>0</v>
      </c>
      <c r="F35" s="80">
        <f t="shared" si="2"/>
        <v>0</v>
      </c>
      <c r="G35" s="80">
        <v>0</v>
      </c>
      <c r="H35" s="80">
        <v>0</v>
      </c>
    </row>
    <row r="36" spans="4:8" ht="16.5" customHeight="1" x14ac:dyDescent="0.25">
      <c r="D36" s="274" t="s">
        <v>141</v>
      </c>
      <c r="E36" s="80">
        <f t="shared" si="1"/>
        <v>0</v>
      </c>
      <c r="F36" s="80">
        <f t="shared" si="2"/>
        <v>0</v>
      </c>
      <c r="G36" s="80">
        <v>0</v>
      </c>
      <c r="H36" s="80">
        <v>0</v>
      </c>
    </row>
    <row r="37" spans="4:8" ht="17.25" customHeight="1" x14ac:dyDescent="0.25">
      <c r="D37" s="274" t="s">
        <v>46</v>
      </c>
      <c r="E37" s="80">
        <f t="shared" si="1"/>
        <v>1</v>
      </c>
      <c r="F37" s="80">
        <f t="shared" si="2"/>
        <v>1.2048192771084338</v>
      </c>
      <c r="G37" s="80">
        <v>0</v>
      </c>
      <c r="H37" s="80">
        <v>1</v>
      </c>
    </row>
    <row r="38" spans="4:8" ht="18" customHeight="1" x14ac:dyDescent="0.25">
      <c r="D38" s="274" t="s">
        <v>142</v>
      </c>
      <c r="E38" s="80">
        <f t="shared" si="1"/>
        <v>0</v>
      </c>
      <c r="F38" s="80">
        <f t="shared" si="2"/>
        <v>0</v>
      </c>
      <c r="G38" s="80">
        <v>0</v>
      </c>
      <c r="H38" s="80">
        <v>0</v>
      </c>
    </row>
    <row r="39" spans="4:8" ht="18" customHeight="1" x14ac:dyDescent="0.25">
      <c r="D39" s="274" t="s">
        <v>48</v>
      </c>
      <c r="E39" s="80">
        <f t="shared" si="1"/>
        <v>0</v>
      </c>
      <c r="F39" s="80">
        <f t="shared" si="2"/>
        <v>0</v>
      </c>
      <c r="G39" s="80">
        <v>0</v>
      </c>
      <c r="H39" s="80">
        <v>0</v>
      </c>
    </row>
    <row r="40" spans="4:8" ht="15.75" customHeight="1" x14ac:dyDescent="0.25">
      <c r="D40" s="274" t="s">
        <v>49</v>
      </c>
      <c r="E40" s="80">
        <f t="shared" si="1"/>
        <v>10</v>
      </c>
      <c r="F40" s="80">
        <f t="shared" si="2"/>
        <v>12.048192771084338</v>
      </c>
      <c r="G40" s="80">
        <v>9</v>
      </c>
      <c r="H40" s="80">
        <v>1</v>
      </c>
    </row>
    <row r="41" spans="4:8" ht="18.75" customHeight="1" x14ac:dyDescent="0.25">
      <c r="D41" s="274" t="s">
        <v>51</v>
      </c>
      <c r="E41" s="80">
        <f t="shared" si="1"/>
        <v>0</v>
      </c>
      <c r="F41" s="80">
        <f t="shared" si="2"/>
        <v>0</v>
      </c>
      <c r="G41" s="80">
        <v>0</v>
      </c>
      <c r="H41" s="80">
        <v>0</v>
      </c>
    </row>
    <row r="42" spans="4:8" ht="15.75" customHeight="1" x14ac:dyDescent="0.25">
      <c r="D42" s="274" t="s">
        <v>52</v>
      </c>
      <c r="E42" s="80">
        <f t="shared" si="1"/>
        <v>27</v>
      </c>
      <c r="F42" s="80">
        <f t="shared" si="2"/>
        <v>32.53012048192771</v>
      </c>
      <c r="G42" s="80">
        <v>23</v>
      </c>
      <c r="H42" s="80">
        <v>4</v>
      </c>
    </row>
    <row r="43" spans="4:8" ht="18.75" customHeight="1" x14ac:dyDescent="0.25">
      <c r="D43" s="274" t="s">
        <v>143</v>
      </c>
      <c r="E43" s="80">
        <f t="shared" si="1"/>
        <v>0</v>
      </c>
      <c r="F43" s="80">
        <f t="shared" si="2"/>
        <v>0</v>
      </c>
      <c r="G43" s="80">
        <v>0</v>
      </c>
      <c r="H43" s="80">
        <v>0</v>
      </c>
    </row>
    <row r="44" spans="4:8" ht="16.5" customHeight="1" x14ac:dyDescent="0.25">
      <c r="D44" s="274" t="s">
        <v>55</v>
      </c>
      <c r="E44" s="80">
        <f t="shared" si="1"/>
        <v>0</v>
      </c>
      <c r="F44" s="80">
        <f t="shared" si="2"/>
        <v>0</v>
      </c>
      <c r="G44" s="80">
        <v>0</v>
      </c>
      <c r="H44" s="80">
        <v>0</v>
      </c>
    </row>
    <row r="45" spans="4:8" ht="16.5" customHeight="1" x14ac:dyDescent="0.25">
      <c r="D45" s="274" t="s">
        <v>56</v>
      </c>
      <c r="E45" s="80">
        <f t="shared" si="1"/>
        <v>0</v>
      </c>
      <c r="F45" s="80">
        <f t="shared" si="2"/>
        <v>0</v>
      </c>
      <c r="G45" s="80">
        <v>0</v>
      </c>
      <c r="H45" s="80">
        <v>0</v>
      </c>
    </row>
    <row r="46" spans="4:8" ht="18" customHeight="1" x14ac:dyDescent="0.25">
      <c r="D46" s="274" t="s">
        <v>144</v>
      </c>
      <c r="E46" s="80">
        <f t="shared" si="1"/>
        <v>0</v>
      </c>
      <c r="F46" s="80">
        <f t="shared" si="2"/>
        <v>0</v>
      </c>
      <c r="G46" s="80">
        <v>0</v>
      </c>
      <c r="H46" s="80">
        <v>0</v>
      </c>
    </row>
    <row r="47" spans="4:8" ht="17.25" customHeight="1" thickBot="1" x14ac:dyDescent="0.3">
      <c r="D47" s="275" t="s">
        <v>58</v>
      </c>
      <c r="E47" s="81">
        <f t="shared" si="1"/>
        <v>0</v>
      </c>
      <c r="F47" s="81">
        <f t="shared" si="2"/>
        <v>0</v>
      </c>
      <c r="G47" s="81">
        <v>0</v>
      </c>
      <c r="H47" s="81">
        <v>0</v>
      </c>
    </row>
    <row r="48" spans="4:8" x14ac:dyDescent="0.25">
      <c r="D48" s="337" t="s">
        <v>150</v>
      </c>
      <c r="E48" s="337"/>
      <c r="F48" s="337"/>
      <c r="G48" s="337"/>
      <c r="H48" s="337"/>
    </row>
  </sheetData>
  <mergeCells count="5">
    <mergeCell ref="D48:H48"/>
    <mergeCell ref="D4:D6"/>
    <mergeCell ref="E4:F5"/>
    <mergeCell ref="G4:H4"/>
    <mergeCell ref="D3:H3"/>
  </mergeCells>
  <pageMargins left="1.03" right="0.9" top="0.74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38"/>
  <sheetViews>
    <sheetView workbookViewId="0">
      <selection activeCell="D5" sqref="D5:L5"/>
    </sheetView>
  </sheetViews>
  <sheetFormatPr baseColWidth="10" defaultRowHeight="15" x14ac:dyDescent="0.25"/>
  <cols>
    <col min="4" max="4" width="18.42578125" customWidth="1"/>
    <col min="5" max="5" width="12.7109375" customWidth="1"/>
    <col min="6" max="6" width="11.7109375" customWidth="1"/>
    <col min="7" max="7" width="11.140625" customWidth="1"/>
    <col min="8" max="8" width="10.42578125" customWidth="1"/>
    <col min="9" max="9" width="11" customWidth="1"/>
    <col min="10" max="10" width="11.85546875" customWidth="1"/>
    <col min="11" max="11" width="11.28515625" customWidth="1"/>
    <col min="12" max="12" width="13.140625" customWidth="1"/>
  </cols>
  <sheetData>
    <row r="4" spans="4:12" ht="18.75" x14ac:dyDescent="0.3">
      <c r="D4" s="355"/>
      <c r="E4" s="355"/>
      <c r="F4" s="355"/>
      <c r="G4" s="355"/>
      <c r="H4" s="355"/>
      <c r="I4" s="355"/>
      <c r="J4" s="355"/>
      <c r="K4" s="355"/>
      <c r="L4" s="355"/>
    </row>
    <row r="5" spans="4:12" ht="29.25" customHeight="1" x14ac:dyDescent="0.25">
      <c r="D5" s="356" t="s">
        <v>165</v>
      </c>
      <c r="E5" s="356"/>
      <c r="F5" s="356"/>
      <c r="G5" s="356"/>
      <c r="H5" s="356"/>
      <c r="I5" s="356"/>
      <c r="J5" s="356"/>
      <c r="K5" s="356"/>
      <c r="L5" s="356"/>
    </row>
    <row r="6" spans="4:12" ht="18" customHeight="1" x14ac:dyDescent="0.25">
      <c r="D6" s="350" t="s">
        <v>152</v>
      </c>
      <c r="E6" s="358" t="s">
        <v>153</v>
      </c>
      <c r="F6" s="358"/>
      <c r="G6" s="358" t="s">
        <v>154</v>
      </c>
      <c r="H6" s="358"/>
      <c r="I6" s="358" t="s">
        <v>1</v>
      </c>
      <c r="J6" s="358"/>
      <c r="K6" s="358"/>
      <c r="L6" s="358"/>
    </row>
    <row r="7" spans="4:12" ht="18" customHeight="1" x14ac:dyDescent="0.25">
      <c r="D7" s="350"/>
      <c r="E7" s="358"/>
      <c r="F7" s="358"/>
      <c r="G7" s="359"/>
      <c r="H7" s="359"/>
      <c r="I7" s="359"/>
      <c r="J7" s="359"/>
      <c r="K7" s="359"/>
      <c r="L7" s="359"/>
    </row>
    <row r="8" spans="4:12" ht="18" customHeight="1" x14ac:dyDescent="0.25">
      <c r="D8" s="350"/>
      <c r="E8" s="359"/>
      <c r="F8" s="359"/>
      <c r="G8" s="360" t="s">
        <v>155</v>
      </c>
      <c r="H8" s="360"/>
      <c r="I8" s="361" t="s">
        <v>156</v>
      </c>
      <c r="J8" s="361"/>
      <c r="K8" s="361" t="s">
        <v>157</v>
      </c>
      <c r="L8" s="361"/>
    </row>
    <row r="9" spans="4:12" ht="18" customHeight="1" x14ac:dyDescent="0.25">
      <c r="D9" s="357"/>
      <c r="E9" s="82" t="s">
        <v>5</v>
      </c>
      <c r="F9" s="82" t="s">
        <v>6</v>
      </c>
      <c r="G9" s="82" t="s">
        <v>5</v>
      </c>
      <c r="H9" s="82" t="s">
        <v>6</v>
      </c>
      <c r="I9" s="83" t="s">
        <v>5</v>
      </c>
      <c r="J9" s="83" t="s">
        <v>6</v>
      </c>
      <c r="K9" s="83" t="s">
        <v>5</v>
      </c>
      <c r="L9" s="83" t="s">
        <v>6</v>
      </c>
    </row>
    <row r="10" spans="4:12" ht="18" customHeight="1" x14ac:dyDescent="0.25">
      <c r="D10" s="84" t="s">
        <v>8</v>
      </c>
      <c r="E10" s="85">
        <f>SUM(E11:E15)</f>
        <v>18</v>
      </c>
      <c r="F10" s="86">
        <f t="shared" ref="F10:L10" si="0">SUM(F11:F15)</f>
        <v>100.00000000000001</v>
      </c>
      <c r="G10" s="87">
        <f t="shared" si="0"/>
        <v>11081</v>
      </c>
      <c r="H10" s="87">
        <f t="shared" si="0"/>
        <v>100</v>
      </c>
      <c r="I10" s="87">
        <f t="shared" si="0"/>
        <v>8855</v>
      </c>
      <c r="J10" s="88">
        <f t="shared" si="0"/>
        <v>79.911560328490197</v>
      </c>
      <c r="K10" s="87">
        <f>SUM(K11:K15)</f>
        <v>2226</v>
      </c>
      <c r="L10" s="88">
        <f t="shared" si="0"/>
        <v>20.088439671509789</v>
      </c>
    </row>
    <row r="11" spans="4:12" ht="30" customHeight="1" x14ac:dyDescent="0.25">
      <c r="D11" s="89" t="s">
        <v>158</v>
      </c>
      <c r="E11" s="262">
        <v>14</v>
      </c>
      <c r="F11" s="263">
        <f>(E11/$E$10)*100</f>
        <v>77.777777777777786</v>
      </c>
      <c r="G11" s="264">
        <f>SUM(K11+I11)</f>
        <v>6999</v>
      </c>
      <c r="H11" s="90">
        <f>(G11/$G$10)*100</f>
        <v>63.162169479288877</v>
      </c>
      <c r="I11" s="265">
        <v>5539</v>
      </c>
      <c r="J11" s="90">
        <f>(I11/$G$10)*100</f>
        <v>49.986463315585233</v>
      </c>
      <c r="K11" s="265">
        <v>1460</v>
      </c>
      <c r="L11" s="90">
        <f>(K11/$G$10)*100</f>
        <v>13.175706163703637</v>
      </c>
    </row>
    <row r="12" spans="4:12" ht="27" customHeight="1" x14ac:dyDescent="0.25">
      <c r="D12" s="89" t="s">
        <v>159</v>
      </c>
      <c r="E12" s="262">
        <v>0</v>
      </c>
      <c r="F12" s="263">
        <f>(E12/$E$10)*100</f>
        <v>0</v>
      </c>
      <c r="G12" s="264">
        <f>SUM(K12+I12)</f>
        <v>0</v>
      </c>
      <c r="H12" s="90">
        <f>(G12/$G$10)*100</f>
        <v>0</v>
      </c>
      <c r="I12" s="265">
        <v>0</v>
      </c>
      <c r="J12" s="90">
        <f t="shared" ref="J12:J15" si="1">(I12/$G$10)*100</f>
        <v>0</v>
      </c>
      <c r="K12" s="265">
        <v>0</v>
      </c>
      <c r="L12" s="90">
        <f>(K12/$G$10)*100</f>
        <v>0</v>
      </c>
    </row>
    <row r="13" spans="4:12" ht="29.25" customHeight="1" x14ac:dyDescent="0.25">
      <c r="D13" s="89" t="s">
        <v>160</v>
      </c>
      <c r="E13" s="126">
        <v>0</v>
      </c>
      <c r="F13" s="263">
        <f>(E13/$E$10)*100</f>
        <v>0</v>
      </c>
      <c r="G13" s="266">
        <f>SUM(K13+I13)</f>
        <v>0</v>
      </c>
      <c r="H13" s="90">
        <f>(G13/$G$10)*100</f>
        <v>0</v>
      </c>
      <c r="I13" s="267">
        <v>0</v>
      </c>
      <c r="J13" s="90">
        <f t="shared" si="1"/>
        <v>0</v>
      </c>
      <c r="K13" s="267">
        <v>0</v>
      </c>
      <c r="L13" s="90">
        <f>(K13/$G$10)*100</f>
        <v>0</v>
      </c>
    </row>
    <row r="14" spans="4:12" ht="27" customHeight="1" x14ac:dyDescent="0.25">
      <c r="D14" s="89" t="s">
        <v>161</v>
      </c>
      <c r="E14" s="92">
        <v>2</v>
      </c>
      <c r="F14" s="263">
        <f>(E14/$E$10)*100</f>
        <v>11.111111111111111</v>
      </c>
      <c r="G14" s="264">
        <f>SUM(K14+I14)</f>
        <v>4070</v>
      </c>
      <c r="H14" s="90">
        <f>(G14/$G$10)*100</f>
        <v>36.729537045393016</v>
      </c>
      <c r="I14" s="266">
        <v>3304</v>
      </c>
      <c r="J14" s="90">
        <f t="shared" si="1"/>
        <v>29.816803537586861</v>
      </c>
      <c r="K14" s="265">
        <v>766</v>
      </c>
      <c r="L14" s="90">
        <f>(K14/$G$10)*100</f>
        <v>6.9127335078061538</v>
      </c>
    </row>
    <row r="15" spans="4:12" ht="28.5" customHeight="1" x14ac:dyDescent="0.25">
      <c r="D15" s="93" t="s">
        <v>162</v>
      </c>
      <c r="E15" s="94">
        <v>2</v>
      </c>
      <c r="F15" s="263">
        <f>(E15/$E$10)*100</f>
        <v>11.111111111111111</v>
      </c>
      <c r="G15" s="268">
        <f>SUM(K15+I15)</f>
        <v>12</v>
      </c>
      <c r="H15" s="90">
        <f>(G15/$G$10)*100</f>
        <v>0.10829347531811208</v>
      </c>
      <c r="I15" s="266">
        <v>12</v>
      </c>
      <c r="J15" s="90">
        <f t="shared" si="1"/>
        <v>0.10829347531811208</v>
      </c>
      <c r="K15" s="269">
        <v>0</v>
      </c>
      <c r="L15" s="90">
        <f>(K15/$G$10)*100</f>
        <v>0</v>
      </c>
    </row>
    <row r="16" spans="4:12" ht="18" customHeight="1" x14ac:dyDescent="0.25">
      <c r="D16" s="348" t="s">
        <v>163</v>
      </c>
      <c r="E16" s="348"/>
      <c r="F16" s="348"/>
      <c r="G16" s="348"/>
      <c r="H16" s="348"/>
      <c r="I16" s="348"/>
      <c r="J16" s="348"/>
      <c r="K16" s="348"/>
      <c r="L16" s="348"/>
    </row>
    <row r="18" spans="4:12" ht="18" customHeight="1" x14ac:dyDescent="0.25">
      <c r="D18" s="95"/>
      <c r="E18" s="95"/>
    </row>
    <row r="19" spans="4:12" ht="18" customHeight="1" x14ac:dyDescent="0.25">
      <c r="D19" s="95"/>
      <c r="E19" s="95"/>
    </row>
    <row r="20" spans="4:12" ht="34.5" customHeight="1" thickBot="1" x14ac:dyDescent="0.3">
      <c r="D20" s="349" t="s">
        <v>166</v>
      </c>
      <c r="E20" s="349"/>
      <c r="F20" s="349"/>
      <c r="G20" s="349"/>
      <c r="H20" s="349"/>
      <c r="I20" s="349"/>
      <c r="J20" s="349"/>
      <c r="K20" s="349"/>
      <c r="L20" s="349"/>
    </row>
    <row r="21" spans="4:12" ht="18" customHeight="1" x14ac:dyDescent="0.25">
      <c r="D21" s="350" t="s">
        <v>152</v>
      </c>
      <c r="E21" s="351" t="s">
        <v>153</v>
      </c>
      <c r="F21" s="351"/>
      <c r="G21" s="351" t="s">
        <v>154</v>
      </c>
      <c r="H21" s="351"/>
      <c r="I21" s="353" t="s">
        <v>1</v>
      </c>
      <c r="J21" s="353"/>
      <c r="K21" s="353"/>
      <c r="L21" s="353"/>
    </row>
    <row r="22" spans="4:12" ht="18" customHeight="1" x14ac:dyDescent="0.25">
      <c r="D22" s="350"/>
      <c r="E22" s="351"/>
      <c r="F22" s="351"/>
      <c r="G22" s="352"/>
      <c r="H22" s="352"/>
      <c r="I22" s="354" t="s">
        <v>156</v>
      </c>
      <c r="J22" s="354"/>
      <c r="K22" s="354" t="s">
        <v>157</v>
      </c>
      <c r="L22" s="354"/>
    </row>
    <row r="23" spans="4:12" ht="18" customHeight="1" x14ac:dyDescent="0.25">
      <c r="D23" s="350"/>
      <c r="E23" s="96" t="s">
        <v>5</v>
      </c>
      <c r="F23" s="97" t="s">
        <v>6</v>
      </c>
      <c r="G23" s="97" t="s">
        <v>5</v>
      </c>
      <c r="H23" s="97" t="s">
        <v>6</v>
      </c>
      <c r="I23" s="98" t="s">
        <v>5</v>
      </c>
      <c r="J23" s="98" t="s">
        <v>6</v>
      </c>
      <c r="K23" s="98" t="s">
        <v>5</v>
      </c>
      <c r="L23" s="97" t="s">
        <v>6</v>
      </c>
    </row>
    <row r="24" spans="4:12" ht="26.25" customHeight="1" x14ac:dyDescent="0.25">
      <c r="D24" s="99" t="s">
        <v>8</v>
      </c>
      <c r="E24" s="100">
        <f>SUM(E25:E29)</f>
        <v>0</v>
      </c>
      <c r="F24" s="100">
        <f t="shared" ref="F24:L24" si="2">SUM(F25:F29)</f>
        <v>0</v>
      </c>
      <c r="G24" s="101">
        <f>SUM(G25:G29)</f>
        <v>0</v>
      </c>
      <c r="H24" s="102">
        <v>0</v>
      </c>
      <c r="I24" s="100">
        <f t="shared" si="2"/>
        <v>0</v>
      </c>
      <c r="J24" s="103">
        <f t="shared" si="2"/>
        <v>0</v>
      </c>
      <c r="K24" s="100">
        <f t="shared" si="2"/>
        <v>0</v>
      </c>
      <c r="L24" s="103">
        <f t="shared" si="2"/>
        <v>0</v>
      </c>
    </row>
    <row r="25" spans="4:12" ht="29.25" customHeight="1" x14ac:dyDescent="0.25">
      <c r="D25" s="104" t="s">
        <v>158</v>
      </c>
      <c r="E25" s="92">
        <v>0</v>
      </c>
      <c r="F25" s="105">
        <v>0</v>
      </c>
      <c r="G25" s="91">
        <f>SUM(K25+I25)</f>
        <v>0</v>
      </c>
      <c r="H25" s="106">
        <v>0</v>
      </c>
      <c r="I25" s="106">
        <v>0</v>
      </c>
      <c r="J25" s="106">
        <v>0</v>
      </c>
      <c r="K25" s="91">
        <v>0</v>
      </c>
      <c r="L25" s="107">
        <v>0</v>
      </c>
    </row>
    <row r="26" spans="4:12" ht="25.5" customHeight="1" x14ac:dyDescent="0.25">
      <c r="D26" s="104" t="s">
        <v>159</v>
      </c>
      <c r="E26" s="92">
        <v>0</v>
      </c>
      <c r="F26" s="105">
        <v>0</v>
      </c>
      <c r="G26" s="91">
        <v>0</v>
      </c>
      <c r="H26" s="106">
        <v>0</v>
      </c>
      <c r="I26" s="91">
        <v>0</v>
      </c>
      <c r="J26" s="106">
        <v>0</v>
      </c>
      <c r="K26" s="108">
        <v>0</v>
      </c>
      <c r="L26" s="107">
        <v>0</v>
      </c>
    </row>
    <row r="27" spans="4:12" ht="29.25" customHeight="1" x14ac:dyDescent="0.25">
      <c r="D27" s="104" t="s">
        <v>161</v>
      </c>
      <c r="E27" s="92">
        <v>0</v>
      </c>
      <c r="F27" s="105">
        <v>0</v>
      </c>
      <c r="G27" s="91">
        <f>SUM(K27+I27)</f>
        <v>0</v>
      </c>
      <c r="H27" s="106">
        <v>0</v>
      </c>
      <c r="I27" s="91">
        <v>0</v>
      </c>
      <c r="J27" s="106">
        <v>0</v>
      </c>
      <c r="K27" s="91">
        <v>0</v>
      </c>
      <c r="L27" s="107">
        <v>0</v>
      </c>
    </row>
    <row r="28" spans="4:12" ht="31.5" customHeight="1" x14ac:dyDescent="0.25">
      <c r="D28" s="109" t="s">
        <v>162</v>
      </c>
      <c r="E28" s="94">
        <v>0</v>
      </c>
      <c r="F28" s="105">
        <v>0</v>
      </c>
      <c r="G28" s="91">
        <f>SUM(K28+I28)</f>
        <v>0</v>
      </c>
      <c r="H28" s="106">
        <v>0</v>
      </c>
      <c r="I28" s="110">
        <v>0</v>
      </c>
      <c r="J28" s="106">
        <v>0</v>
      </c>
      <c r="K28" s="110">
        <v>0</v>
      </c>
      <c r="L28" s="107">
        <v>0</v>
      </c>
    </row>
    <row r="29" spans="4:12" ht="29.25" customHeight="1" x14ac:dyDescent="0.25">
      <c r="D29" s="111" t="s">
        <v>160</v>
      </c>
      <c r="E29" s="112">
        <v>0</v>
      </c>
      <c r="F29" s="113">
        <v>0</v>
      </c>
      <c r="G29" s="114">
        <f>SUM(K29+I29)</f>
        <v>0</v>
      </c>
      <c r="H29" s="112">
        <v>0</v>
      </c>
      <c r="I29" s="112">
        <v>0</v>
      </c>
      <c r="J29" s="115">
        <v>0</v>
      </c>
      <c r="K29" s="112">
        <v>0</v>
      </c>
      <c r="L29" s="116">
        <v>0</v>
      </c>
    </row>
    <row r="30" spans="4:12" ht="18" customHeight="1" x14ac:dyDescent="0.25">
      <c r="D30" s="347" t="s">
        <v>164</v>
      </c>
      <c r="E30" s="347"/>
      <c r="F30" s="347"/>
      <c r="G30" s="347"/>
      <c r="H30" s="347"/>
      <c r="I30" s="347"/>
      <c r="J30" s="347"/>
      <c r="K30" s="347"/>
      <c r="L30" s="347"/>
    </row>
    <row r="32" spans="4:12" ht="18" customHeight="1" x14ac:dyDescent="0.25">
      <c r="D32" s="95"/>
      <c r="E32" s="95"/>
      <c r="F32" s="95"/>
    </row>
    <row r="33" spans="4:9" ht="18" customHeight="1" x14ac:dyDescent="0.25">
      <c r="D33" s="95"/>
      <c r="E33" s="95"/>
      <c r="F33" s="95"/>
    </row>
    <row r="34" spans="4:9" ht="18" customHeight="1" x14ac:dyDescent="0.25">
      <c r="D34" s="95"/>
      <c r="E34" s="95"/>
      <c r="F34" s="95"/>
    </row>
    <row r="35" spans="4:9" ht="18" customHeight="1" x14ac:dyDescent="0.25">
      <c r="D35" s="95"/>
      <c r="E35" s="95"/>
      <c r="F35" s="95"/>
    </row>
    <row r="36" spans="4:9" ht="18" customHeight="1" x14ac:dyDescent="0.25">
      <c r="D36" s="95"/>
      <c r="E36" s="95"/>
      <c r="F36" s="95"/>
    </row>
    <row r="37" spans="4:9" ht="18" customHeight="1" x14ac:dyDescent="0.25">
      <c r="D37" s="95"/>
      <c r="E37" s="95"/>
      <c r="F37" s="95"/>
    </row>
    <row r="38" spans="4:9" ht="18" customHeight="1" x14ac:dyDescent="0.25">
      <c r="I38" s="87"/>
    </row>
  </sheetData>
  <mergeCells count="18">
    <mergeCell ref="D4:L4"/>
    <mergeCell ref="D5:L5"/>
    <mergeCell ref="D6:D9"/>
    <mergeCell ref="E6:F8"/>
    <mergeCell ref="G6:H7"/>
    <mergeCell ref="I6:L7"/>
    <mergeCell ref="G8:H8"/>
    <mergeCell ref="I8:J8"/>
    <mergeCell ref="K8:L8"/>
    <mergeCell ref="D30:L30"/>
    <mergeCell ref="D16:L16"/>
    <mergeCell ref="D20:L20"/>
    <mergeCell ref="D21:D23"/>
    <mergeCell ref="E21:F22"/>
    <mergeCell ref="G21:H22"/>
    <mergeCell ref="I21:L21"/>
    <mergeCell ref="I22:J22"/>
    <mergeCell ref="K22:L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C29"/>
  <sheetViews>
    <sheetView workbookViewId="0">
      <selection activeCell="D2" sqref="D2:J2"/>
    </sheetView>
  </sheetViews>
  <sheetFormatPr baseColWidth="10" defaultRowHeight="15" x14ac:dyDescent="0.25"/>
  <cols>
    <col min="4" max="4" width="58.42578125" customWidth="1"/>
    <col min="5" max="5" width="18.28515625" customWidth="1"/>
    <col min="6" max="6" width="15.5703125" customWidth="1"/>
    <col min="7" max="7" width="16.140625" customWidth="1"/>
    <col min="8" max="8" width="14.28515625" customWidth="1"/>
    <col min="9" max="9" width="18.42578125" customWidth="1"/>
    <col min="10" max="10" width="14.42578125" customWidth="1"/>
  </cols>
  <sheetData>
    <row r="2" spans="4:29" ht="30.75" customHeight="1" thickBot="1" x14ac:dyDescent="0.3">
      <c r="D2" s="349" t="s">
        <v>165</v>
      </c>
      <c r="E2" s="349"/>
      <c r="F2" s="349"/>
      <c r="G2" s="349"/>
      <c r="H2" s="349"/>
      <c r="I2" s="349"/>
      <c r="J2" s="349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"/>
    </row>
    <row r="3" spans="4:29" ht="15.75" x14ac:dyDescent="0.25">
      <c r="D3" s="362" t="s">
        <v>167</v>
      </c>
      <c r="E3" s="118"/>
      <c r="F3" s="365"/>
      <c r="G3" s="365"/>
      <c r="H3" s="365"/>
      <c r="I3" s="365"/>
      <c r="J3" s="365"/>
    </row>
    <row r="4" spans="4:29" ht="30" x14ac:dyDescent="0.25">
      <c r="D4" s="363"/>
      <c r="E4" s="119" t="s">
        <v>168</v>
      </c>
      <c r="F4" s="270" t="s">
        <v>158</v>
      </c>
      <c r="G4" s="271" t="s">
        <v>246</v>
      </c>
      <c r="H4" s="271" t="s">
        <v>161</v>
      </c>
      <c r="I4" s="271" t="s">
        <v>169</v>
      </c>
      <c r="J4" s="270" t="s">
        <v>162</v>
      </c>
    </row>
    <row r="5" spans="4:29" x14ac:dyDescent="0.25">
      <c r="D5" s="364"/>
      <c r="E5" s="120" t="s">
        <v>5</v>
      </c>
      <c r="F5" s="121" t="s">
        <v>5</v>
      </c>
      <c r="G5" s="121" t="s">
        <v>5</v>
      </c>
      <c r="H5" s="121" t="s">
        <v>5</v>
      </c>
      <c r="I5" s="121" t="s">
        <v>5</v>
      </c>
      <c r="J5" s="121" t="s">
        <v>5</v>
      </c>
    </row>
    <row r="6" spans="4:29" ht="18.75" customHeight="1" x14ac:dyDescent="0.25">
      <c r="D6" s="122" t="s">
        <v>8</v>
      </c>
      <c r="E6" s="132">
        <f t="shared" ref="E6:J6" si="0">SUM(E7:E28)</f>
        <v>18</v>
      </c>
      <c r="F6" s="79">
        <f t="shared" si="0"/>
        <v>14</v>
      </c>
      <c r="G6" s="133">
        <f t="shared" si="0"/>
        <v>0</v>
      </c>
      <c r="H6" s="133">
        <f>SUM(H7:H28)</f>
        <v>2</v>
      </c>
      <c r="I6" s="133">
        <f t="shared" si="0"/>
        <v>0</v>
      </c>
      <c r="J6" s="133">
        <f t="shared" si="0"/>
        <v>2</v>
      </c>
    </row>
    <row r="7" spans="4:29" ht="24.75" customHeight="1" x14ac:dyDescent="0.25">
      <c r="D7" s="125" t="s">
        <v>64</v>
      </c>
      <c r="E7" s="77">
        <f t="shared" ref="E7:E28" si="1">SUM(J7+I7+H7+G7+F7)</f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</row>
    <row r="8" spans="4:29" ht="24" customHeight="1" x14ac:dyDescent="0.25">
      <c r="D8" s="127" t="s">
        <v>65</v>
      </c>
      <c r="E8" s="77">
        <f t="shared" si="1"/>
        <v>6</v>
      </c>
      <c r="F8" s="77">
        <v>4</v>
      </c>
      <c r="G8" s="77">
        <v>0</v>
      </c>
      <c r="H8" s="77">
        <v>2</v>
      </c>
      <c r="I8" s="77">
        <v>0</v>
      </c>
      <c r="J8" s="77">
        <v>0</v>
      </c>
    </row>
    <row r="9" spans="4:29" ht="24" customHeight="1" x14ac:dyDescent="0.25">
      <c r="D9" s="127" t="s">
        <v>66</v>
      </c>
      <c r="E9" s="77">
        <f t="shared" si="1"/>
        <v>1</v>
      </c>
      <c r="F9" s="77">
        <v>1</v>
      </c>
      <c r="G9" s="77">
        <v>0</v>
      </c>
      <c r="H9" s="77">
        <v>0</v>
      </c>
      <c r="I9" s="77">
        <v>0</v>
      </c>
      <c r="J9" s="77">
        <v>0</v>
      </c>
    </row>
    <row r="10" spans="4:29" ht="26.25" customHeight="1" x14ac:dyDescent="0.25">
      <c r="D10" s="125" t="s">
        <v>67</v>
      </c>
      <c r="E10" s="77">
        <f t="shared" si="1"/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</row>
    <row r="11" spans="4:29" ht="36" customHeight="1" x14ac:dyDescent="0.25">
      <c r="D11" s="125" t="s">
        <v>68</v>
      </c>
      <c r="E11" s="77">
        <f t="shared" si="1"/>
        <v>1</v>
      </c>
      <c r="F11" s="77">
        <v>1</v>
      </c>
      <c r="G11" s="77">
        <v>0</v>
      </c>
      <c r="H11" s="77">
        <v>0</v>
      </c>
      <c r="I11" s="77">
        <v>0</v>
      </c>
      <c r="J11" s="77">
        <v>0</v>
      </c>
    </row>
    <row r="12" spans="4:29" ht="25.5" customHeight="1" x14ac:dyDescent="0.25">
      <c r="D12" s="127" t="s">
        <v>69</v>
      </c>
      <c r="E12" s="77">
        <f t="shared" si="1"/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</row>
    <row r="13" spans="4:29" ht="36" customHeight="1" x14ac:dyDescent="0.25">
      <c r="D13" s="125" t="s">
        <v>70</v>
      </c>
      <c r="E13" s="77">
        <f t="shared" si="1"/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</row>
    <row r="14" spans="4:29" ht="29.25" customHeight="1" x14ac:dyDescent="0.25">
      <c r="D14" s="127" t="s">
        <v>71</v>
      </c>
      <c r="E14" s="77">
        <f t="shared" si="1"/>
        <v>7</v>
      </c>
      <c r="F14" s="77">
        <v>5</v>
      </c>
      <c r="G14" s="77">
        <v>0</v>
      </c>
      <c r="H14" s="77">
        <v>0</v>
      </c>
      <c r="I14" s="77">
        <v>0</v>
      </c>
      <c r="J14" s="77">
        <v>2</v>
      </c>
    </row>
    <row r="15" spans="4:29" ht="27" customHeight="1" x14ac:dyDescent="0.25">
      <c r="D15" s="125" t="s">
        <v>72</v>
      </c>
      <c r="E15" s="77">
        <f t="shared" si="1"/>
        <v>3</v>
      </c>
      <c r="F15" s="77">
        <v>3</v>
      </c>
      <c r="G15" s="77">
        <v>0</v>
      </c>
      <c r="H15" s="77">
        <v>0</v>
      </c>
      <c r="I15" s="77">
        <v>0</v>
      </c>
      <c r="J15" s="77">
        <v>0</v>
      </c>
    </row>
    <row r="16" spans="4:29" ht="25.5" customHeight="1" x14ac:dyDescent="0.25">
      <c r="D16" s="127" t="s">
        <v>73</v>
      </c>
      <c r="E16" s="77">
        <f t="shared" si="1"/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</row>
    <row r="17" spans="4:10" ht="29.25" customHeight="1" x14ac:dyDescent="0.25">
      <c r="D17" s="125" t="s">
        <v>74</v>
      </c>
      <c r="E17" s="77">
        <f t="shared" si="1"/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</row>
    <row r="18" spans="4:10" ht="28.5" customHeight="1" x14ac:dyDescent="0.25">
      <c r="D18" s="127" t="s">
        <v>75</v>
      </c>
      <c r="E18" s="77">
        <f t="shared" si="1"/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</row>
    <row r="19" spans="4:10" ht="27.75" customHeight="1" x14ac:dyDescent="0.25">
      <c r="D19" s="127" t="s">
        <v>76</v>
      </c>
      <c r="E19" s="77">
        <f t="shared" si="1"/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</row>
    <row r="20" spans="4:10" ht="27" customHeight="1" x14ac:dyDescent="0.25">
      <c r="D20" s="125" t="s">
        <v>77</v>
      </c>
      <c r="E20" s="77">
        <f t="shared" si="1"/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</row>
    <row r="21" spans="4:10" ht="34.5" customHeight="1" x14ac:dyDescent="0.25">
      <c r="D21" s="125" t="s">
        <v>78</v>
      </c>
      <c r="E21" s="77">
        <f t="shared" si="1"/>
        <v>0</v>
      </c>
      <c r="F21" s="76">
        <v>0</v>
      </c>
      <c r="G21" s="77">
        <v>0</v>
      </c>
      <c r="H21" s="77">
        <v>0</v>
      </c>
      <c r="I21" s="77">
        <v>0</v>
      </c>
      <c r="J21" s="77">
        <v>0</v>
      </c>
    </row>
    <row r="22" spans="4:10" ht="26.25" customHeight="1" x14ac:dyDescent="0.25">
      <c r="D22" s="127" t="s">
        <v>79</v>
      </c>
      <c r="E22" s="77">
        <f t="shared" si="1"/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</row>
    <row r="23" spans="4:10" ht="39.75" customHeight="1" x14ac:dyDescent="0.25">
      <c r="D23" s="125" t="s">
        <v>80</v>
      </c>
      <c r="E23" s="77">
        <f t="shared" si="1"/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</row>
    <row r="24" spans="4:10" ht="26.25" customHeight="1" x14ac:dyDescent="0.25">
      <c r="D24" s="125" t="s">
        <v>81</v>
      </c>
      <c r="E24" s="77">
        <f t="shared" si="1"/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</row>
    <row r="25" spans="4:10" ht="29.25" customHeight="1" x14ac:dyDescent="0.25">
      <c r="D25" s="125" t="s">
        <v>82</v>
      </c>
      <c r="E25" s="77">
        <f t="shared" si="1"/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</row>
    <row r="26" spans="4:10" ht="34.5" customHeight="1" x14ac:dyDescent="0.25">
      <c r="D26" s="125" t="s">
        <v>83</v>
      </c>
      <c r="E26" s="77">
        <f t="shared" si="1"/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</row>
    <row r="27" spans="4:10" ht="30" customHeight="1" x14ac:dyDescent="0.25">
      <c r="D27" s="127" t="s">
        <v>84</v>
      </c>
      <c r="E27" s="77">
        <f t="shared" si="1"/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</row>
    <row r="28" spans="4:10" ht="27.75" customHeight="1" x14ac:dyDescent="0.25">
      <c r="D28" s="129" t="s">
        <v>85</v>
      </c>
      <c r="E28" s="112">
        <f t="shared" si="1"/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</row>
    <row r="29" spans="4:10" x14ac:dyDescent="0.25">
      <c r="D29" s="348" t="s">
        <v>163</v>
      </c>
      <c r="E29" s="348"/>
      <c r="F29" s="348"/>
      <c r="G29" s="348"/>
      <c r="H29" s="348"/>
      <c r="I29" s="348"/>
      <c r="J29" s="348"/>
    </row>
  </sheetData>
  <mergeCells count="4">
    <mergeCell ref="D2:J2"/>
    <mergeCell ref="D3:D5"/>
    <mergeCell ref="F3:J3"/>
    <mergeCell ref="D29:J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9"/>
  <sheetViews>
    <sheetView workbookViewId="0">
      <selection activeCell="D3" sqref="D3:J3"/>
    </sheetView>
  </sheetViews>
  <sheetFormatPr baseColWidth="10" defaultRowHeight="15" x14ac:dyDescent="0.25"/>
  <cols>
    <col min="1" max="1" width="12.42578125" customWidth="1"/>
    <col min="2" max="2" width="12.140625" customWidth="1"/>
    <col min="3" max="3" width="13.140625" customWidth="1"/>
    <col min="4" max="4" width="58.140625" customWidth="1"/>
    <col min="5" max="5" width="16.42578125" customWidth="1"/>
    <col min="6" max="6" width="14.42578125" customWidth="1"/>
    <col min="7" max="7" width="12.85546875" customWidth="1"/>
    <col min="8" max="8" width="12.28515625" customWidth="1"/>
    <col min="9" max="9" width="16.28515625" customWidth="1"/>
    <col min="10" max="10" width="14" customWidth="1"/>
  </cols>
  <sheetData>
    <row r="3" spans="4:10" ht="21" customHeight="1" x14ac:dyDescent="0.25">
      <c r="D3" s="366" t="s">
        <v>170</v>
      </c>
      <c r="E3" s="366"/>
      <c r="F3" s="366"/>
      <c r="G3" s="366"/>
      <c r="H3" s="366"/>
      <c r="I3" s="366"/>
      <c r="J3" s="366"/>
    </row>
    <row r="4" spans="4:10" ht="30" x14ac:dyDescent="0.25">
      <c r="D4" s="367" t="s">
        <v>167</v>
      </c>
      <c r="E4" s="119" t="s">
        <v>168</v>
      </c>
      <c r="F4" s="270" t="s">
        <v>158</v>
      </c>
      <c r="G4" s="271" t="s">
        <v>246</v>
      </c>
      <c r="H4" s="271" t="s">
        <v>247</v>
      </c>
      <c r="I4" s="271" t="s">
        <v>169</v>
      </c>
      <c r="J4" s="270" t="s">
        <v>162</v>
      </c>
    </row>
    <row r="5" spans="4:10" ht="20.25" customHeight="1" x14ac:dyDescent="0.25">
      <c r="D5" s="368"/>
      <c r="E5" s="120" t="s">
        <v>5</v>
      </c>
      <c r="F5" s="121" t="s">
        <v>5</v>
      </c>
      <c r="G5" s="121" t="s">
        <v>5</v>
      </c>
      <c r="H5" s="121" t="s">
        <v>5</v>
      </c>
      <c r="I5" s="121" t="s">
        <v>5</v>
      </c>
      <c r="J5" s="121" t="s">
        <v>5</v>
      </c>
    </row>
    <row r="6" spans="4:10" ht="21.75" customHeight="1" x14ac:dyDescent="0.25">
      <c r="D6" s="131" t="s">
        <v>8</v>
      </c>
      <c r="E6" s="123">
        <f t="shared" ref="E6:J6" si="0">SUM(E7:E28)</f>
        <v>0</v>
      </c>
      <c r="F6" s="72">
        <f t="shared" si="0"/>
        <v>0</v>
      </c>
      <c r="G6" s="124">
        <f t="shared" si="0"/>
        <v>0</v>
      </c>
      <c r="H6" s="124">
        <f>SUM(H7:H28)</f>
        <v>0</v>
      </c>
      <c r="I6" s="124">
        <f t="shared" si="0"/>
        <v>0</v>
      </c>
      <c r="J6" s="124">
        <f t="shared" si="0"/>
        <v>0</v>
      </c>
    </row>
    <row r="7" spans="4:10" ht="27" customHeight="1" x14ac:dyDescent="0.25">
      <c r="D7" s="125" t="s">
        <v>64</v>
      </c>
      <c r="E7" s="126">
        <f>SUM(J7+I7+H7+G7+F7)</f>
        <v>0</v>
      </c>
      <c r="F7" s="128">
        <v>0</v>
      </c>
      <c r="G7" s="128">
        <v>0</v>
      </c>
      <c r="H7" s="272">
        <v>0</v>
      </c>
      <c r="I7" s="272">
        <v>0</v>
      </c>
      <c r="J7" s="272">
        <v>0</v>
      </c>
    </row>
    <row r="8" spans="4:10" ht="27" customHeight="1" x14ac:dyDescent="0.25">
      <c r="D8" s="127" t="s">
        <v>65</v>
      </c>
      <c r="E8" s="126">
        <f t="shared" ref="E8:E28" si="1">SUM(J8+I8+H8+G8+F8)</f>
        <v>0</v>
      </c>
      <c r="F8" s="128">
        <v>0</v>
      </c>
      <c r="G8" s="128">
        <v>0</v>
      </c>
      <c r="H8" s="128">
        <v>0</v>
      </c>
      <c r="I8" s="272">
        <v>0</v>
      </c>
      <c r="J8" s="272">
        <v>0</v>
      </c>
    </row>
    <row r="9" spans="4:10" ht="30.75" customHeight="1" x14ac:dyDescent="0.25">
      <c r="D9" s="127" t="s">
        <v>66</v>
      </c>
      <c r="E9" s="126">
        <f t="shared" si="1"/>
        <v>0</v>
      </c>
      <c r="F9" s="128">
        <v>0</v>
      </c>
      <c r="G9" s="128">
        <v>0</v>
      </c>
      <c r="H9" s="128">
        <v>0</v>
      </c>
      <c r="I9" s="272">
        <v>0</v>
      </c>
      <c r="J9" s="272">
        <v>0</v>
      </c>
    </row>
    <row r="10" spans="4:10" ht="30" customHeight="1" x14ac:dyDescent="0.25">
      <c r="D10" s="125" t="s">
        <v>67</v>
      </c>
      <c r="E10" s="126">
        <f t="shared" si="1"/>
        <v>0</v>
      </c>
      <c r="F10" s="128">
        <v>0</v>
      </c>
      <c r="G10" s="128">
        <v>0</v>
      </c>
      <c r="H10" s="128">
        <v>0</v>
      </c>
      <c r="I10" s="272">
        <v>0</v>
      </c>
      <c r="J10" s="272">
        <v>0</v>
      </c>
    </row>
    <row r="11" spans="4:10" ht="38.25" customHeight="1" x14ac:dyDescent="0.25">
      <c r="D11" s="125" t="s">
        <v>68</v>
      </c>
      <c r="E11" s="126">
        <f t="shared" si="1"/>
        <v>0</v>
      </c>
      <c r="F11" s="128">
        <v>0</v>
      </c>
      <c r="G11" s="128">
        <v>0</v>
      </c>
      <c r="H11" s="128">
        <v>0</v>
      </c>
      <c r="I11" s="272">
        <v>0</v>
      </c>
      <c r="J11" s="272">
        <v>0</v>
      </c>
    </row>
    <row r="12" spans="4:10" ht="29.25" customHeight="1" x14ac:dyDescent="0.25">
      <c r="D12" s="127" t="s">
        <v>69</v>
      </c>
      <c r="E12" s="126">
        <f t="shared" si="1"/>
        <v>0</v>
      </c>
      <c r="F12" s="128">
        <v>0</v>
      </c>
      <c r="G12" s="128">
        <v>0</v>
      </c>
      <c r="H12" s="128">
        <v>0</v>
      </c>
      <c r="I12" s="272">
        <v>0</v>
      </c>
      <c r="J12" s="272">
        <v>0</v>
      </c>
    </row>
    <row r="13" spans="4:10" ht="36" customHeight="1" x14ac:dyDescent="0.25">
      <c r="D13" s="125" t="s">
        <v>70</v>
      </c>
      <c r="E13" s="126">
        <f t="shared" si="1"/>
        <v>0</v>
      </c>
      <c r="F13" s="128">
        <v>0</v>
      </c>
      <c r="G13" s="128">
        <v>0</v>
      </c>
      <c r="H13" s="128">
        <v>0</v>
      </c>
      <c r="I13" s="272">
        <v>0</v>
      </c>
      <c r="J13" s="272">
        <v>0</v>
      </c>
    </row>
    <row r="14" spans="4:10" ht="32.25" customHeight="1" x14ac:dyDescent="0.25">
      <c r="D14" s="127" t="s">
        <v>71</v>
      </c>
      <c r="E14" s="126">
        <v>0</v>
      </c>
      <c r="F14" s="128">
        <v>0</v>
      </c>
      <c r="G14" s="128">
        <v>0</v>
      </c>
      <c r="H14" s="128">
        <v>0</v>
      </c>
      <c r="I14" s="272">
        <v>0</v>
      </c>
      <c r="J14" s="272">
        <v>0</v>
      </c>
    </row>
    <row r="15" spans="4:10" ht="33" customHeight="1" x14ac:dyDescent="0.25">
      <c r="D15" s="125" t="s">
        <v>72</v>
      </c>
      <c r="E15" s="126">
        <f t="shared" si="1"/>
        <v>0</v>
      </c>
      <c r="F15" s="128">
        <v>0</v>
      </c>
      <c r="G15" s="128">
        <v>0</v>
      </c>
      <c r="H15" s="128">
        <v>0</v>
      </c>
      <c r="I15" s="272">
        <v>0</v>
      </c>
      <c r="J15" s="272">
        <v>0</v>
      </c>
    </row>
    <row r="16" spans="4:10" ht="26.25" customHeight="1" x14ac:dyDescent="0.25">
      <c r="D16" s="127" t="s">
        <v>73</v>
      </c>
      <c r="E16" s="126">
        <f t="shared" si="1"/>
        <v>0</v>
      </c>
      <c r="F16" s="128">
        <v>0</v>
      </c>
      <c r="G16" s="128">
        <v>0</v>
      </c>
      <c r="H16" s="128">
        <v>0</v>
      </c>
      <c r="I16" s="272">
        <v>0</v>
      </c>
      <c r="J16" s="272">
        <v>0</v>
      </c>
    </row>
    <row r="17" spans="4:10" ht="30" customHeight="1" x14ac:dyDescent="0.25">
      <c r="D17" s="125" t="s">
        <v>74</v>
      </c>
      <c r="E17" s="126">
        <f t="shared" si="1"/>
        <v>0</v>
      </c>
      <c r="F17" s="128">
        <v>0</v>
      </c>
      <c r="G17" s="128">
        <v>0</v>
      </c>
      <c r="H17" s="128">
        <v>0</v>
      </c>
      <c r="I17" s="272">
        <v>0</v>
      </c>
      <c r="J17" s="272">
        <v>0</v>
      </c>
    </row>
    <row r="18" spans="4:10" ht="24.75" customHeight="1" x14ac:dyDescent="0.25">
      <c r="D18" s="127" t="s">
        <v>75</v>
      </c>
      <c r="E18" s="126">
        <f t="shared" si="1"/>
        <v>0</v>
      </c>
      <c r="F18" s="128">
        <v>0</v>
      </c>
      <c r="G18" s="128">
        <v>0</v>
      </c>
      <c r="H18" s="128">
        <v>0</v>
      </c>
      <c r="I18" s="272">
        <v>0</v>
      </c>
      <c r="J18" s="272">
        <v>0</v>
      </c>
    </row>
    <row r="19" spans="4:10" ht="26.25" customHeight="1" x14ac:dyDescent="0.25">
      <c r="D19" s="127" t="s">
        <v>76</v>
      </c>
      <c r="E19" s="126">
        <f t="shared" si="1"/>
        <v>0</v>
      </c>
      <c r="F19" s="128">
        <v>0</v>
      </c>
      <c r="G19" s="128">
        <v>0</v>
      </c>
      <c r="H19" s="128">
        <v>0</v>
      </c>
      <c r="I19" s="272">
        <v>0</v>
      </c>
      <c r="J19" s="272">
        <v>0</v>
      </c>
    </row>
    <row r="20" spans="4:10" ht="27.75" customHeight="1" x14ac:dyDescent="0.25">
      <c r="D20" s="125" t="s">
        <v>77</v>
      </c>
      <c r="E20" s="126">
        <f t="shared" si="1"/>
        <v>0</v>
      </c>
      <c r="F20" s="128">
        <v>0</v>
      </c>
      <c r="G20" s="128">
        <v>0</v>
      </c>
      <c r="H20" s="128">
        <v>0</v>
      </c>
      <c r="I20" s="272">
        <v>0</v>
      </c>
      <c r="J20" s="272">
        <v>0</v>
      </c>
    </row>
    <row r="21" spans="4:10" ht="33.75" customHeight="1" x14ac:dyDescent="0.25">
      <c r="D21" s="125" t="s">
        <v>78</v>
      </c>
      <c r="E21" s="126">
        <f t="shared" si="1"/>
        <v>0</v>
      </c>
      <c r="F21" s="128">
        <v>0</v>
      </c>
      <c r="G21" s="128">
        <v>0</v>
      </c>
      <c r="H21" s="128">
        <v>0</v>
      </c>
      <c r="I21" s="272">
        <v>0</v>
      </c>
      <c r="J21" s="272">
        <v>0</v>
      </c>
    </row>
    <row r="22" spans="4:10" ht="33.75" customHeight="1" x14ac:dyDescent="0.25">
      <c r="D22" s="127" t="s">
        <v>79</v>
      </c>
      <c r="E22" s="126">
        <f t="shared" si="1"/>
        <v>0</v>
      </c>
      <c r="F22" s="128">
        <v>0</v>
      </c>
      <c r="G22" s="128">
        <v>0</v>
      </c>
      <c r="H22" s="128">
        <v>0</v>
      </c>
      <c r="I22" s="272">
        <v>0</v>
      </c>
      <c r="J22" s="272">
        <v>0</v>
      </c>
    </row>
    <row r="23" spans="4:10" ht="37.5" customHeight="1" x14ac:dyDescent="0.25">
      <c r="D23" s="125" t="s">
        <v>80</v>
      </c>
      <c r="E23" s="126">
        <f t="shared" si="1"/>
        <v>0</v>
      </c>
      <c r="F23" s="128">
        <v>0</v>
      </c>
      <c r="G23" s="128">
        <v>0</v>
      </c>
      <c r="H23" s="128">
        <v>0</v>
      </c>
      <c r="I23" s="272">
        <v>0</v>
      </c>
      <c r="J23" s="272">
        <v>0</v>
      </c>
    </row>
    <row r="24" spans="4:10" ht="31.5" customHeight="1" x14ac:dyDescent="0.25">
      <c r="D24" s="125" t="s">
        <v>81</v>
      </c>
      <c r="E24" s="126">
        <f t="shared" si="1"/>
        <v>0</v>
      </c>
      <c r="F24" s="128">
        <v>0</v>
      </c>
      <c r="G24" s="128">
        <v>0</v>
      </c>
      <c r="H24" s="128">
        <v>0</v>
      </c>
      <c r="I24" s="272">
        <v>0</v>
      </c>
      <c r="J24" s="272">
        <v>0</v>
      </c>
    </row>
    <row r="25" spans="4:10" ht="27.75" customHeight="1" x14ac:dyDescent="0.25">
      <c r="D25" s="125" t="s">
        <v>82</v>
      </c>
      <c r="E25" s="126">
        <f t="shared" si="1"/>
        <v>0</v>
      </c>
      <c r="F25" s="128">
        <v>0</v>
      </c>
      <c r="G25" s="128">
        <v>0</v>
      </c>
      <c r="H25" s="128">
        <v>0</v>
      </c>
      <c r="I25" s="272">
        <v>0</v>
      </c>
      <c r="J25" s="272">
        <v>0</v>
      </c>
    </row>
    <row r="26" spans="4:10" ht="40.5" customHeight="1" x14ac:dyDescent="0.25">
      <c r="D26" s="125" t="s">
        <v>83</v>
      </c>
      <c r="E26" s="126">
        <f t="shared" si="1"/>
        <v>0</v>
      </c>
      <c r="F26" s="128">
        <v>0</v>
      </c>
      <c r="G26" s="128">
        <v>0</v>
      </c>
      <c r="H26" s="128">
        <v>0</v>
      </c>
      <c r="I26" s="272">
        <v>0</v>
      </c>
      <c r="J26" s="272">
        <v>0</v>
      </c>
    </row>
    <row r="27" spans="4:10" ht="31.5" customHeight="1" x14ac:dyDescent="0.25">
      <c r="D27" s="127" t="s">
        <v>84</v>
      </c>
      <c r="E27" s="126">
        <f t="shared" si="1"/>
        <v>0</v>
      </c>
      <c r="F27" s="128">
        <v>0</v>
      </c>
      <c r="G27" s="128">
        <v>0</v>
      </c>
      <c r="H27" s="128">
        <v>0</v>
      </c>
      <c r="I27" s="126">
        <v>0</v>
      </c>
      <c r="J27" s="126">
        <v>0</v>
      </c>
    </row>
    <row r="28" spans="4:10" ht="32.25" customHeight="1" x14ac:dyDescent="0.25">
      <c r="D28" s="129" t="s">
        <v>85</v>
      </c>
      <c r="E28" s="130">
        <f t="shared" si="1"/>
        <v>0</v>
      </c>
      <c r="F28" s="273">
        <v>0</v>
      </c>
      <c r="G28" s="273">
        <v>0</v>
      </c>
      <c r="H28" s="273">
        <v>0</v>
      </c>
      <c r="I28" s="130">
        <v>0</v>
      </c>
      <c r="J28" s="130">
        <v>0</v>
      </c>
    </row>
    <row r="29" spans="4:10" x14ac:dyDescent="0.25">
      <c r="D29" s="348" t="s">
        <v>163</v>
      </c>
      <c r="E29" s="348"/>
      <c r="F29" s="348"/>
      <c r="G29" s="348"/>
      <c r="H29" s="348"/>
      <c r="I29" s="348"/>
      <c r="J29" s="348"/>
    </row>
  </sheetData>
  <mergeCells count="3">
    <mergeCell ref="D3:J3"/>
    <mergeCell ref="D4:D5"/>
    <mergeCell ref="D29:J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E21"/>
  <sheetViews>
    <sheetView topLeftCell="A2" workbookViewId="0">
      <selection activeCell="E8" sqref="E8:E9"/>
    </sheetView>
  </sheetViews>
  <sheetFormatPr baseColWidth="10" defaultRowHeight="15" x14ac:dyDescent="0.25"/>
  <cols>
    <col min="2" max="2" width="12.7109375" customWidth="1"/>
    <col min="3" max="3" width="13.42578125" customWidth="1"/>
    <col min="4" max="4" width="66.85546875" customWidth="1"/>
    <col min="5" max="5" width="29.85546875" style="23" customWidth="1"/>
  </cols>
  <sheetData>
    <row r="4" spans="4:5" ht="15.75" x14ac:dyDescent="0.25">
      <c r="D4" s="199"/>
    </row>
    <row r="5" spans="4:5" ht="33.75" customHeight="1" thickBot="1" x14ac:dyDescent="0.3">
      <c r="D5" s="369" t="s">
        <v>232</v>
      </c>
      <c r="E5" s="369"/>
    </row>
    <row r="6" spans="4:5" ht="33.75" customHeight="1" x14ac:dyDescent="0.25">
      <c r="D6" s="370" t="s">
        <v>217</v>
      </c>
      <c r="E6" s="372" t="s">
        <v>91</v>
      </c>
    </row>
    <row r="7" spans="4:5" ht="15.75" thickBot="1" x14ac:dyDescent="0.3">
      <c r="D7" s="371"/>
      <c r="E7" s="373"/>
    </row>
    <row r="8" spans="4:5" ht="29.25" customHeight="1" x14ac:dyDescent="0.25">
      <c r="D8" s="48" t="s">
        <v>218</v>
      </c>
      <c r="E8" s="200">
        <v>447</v>
      </c>
    </row>
    <row r="9" spans="4:5" ht="31.5" customHeight="1" x14ac:dyDescent="0.25">
      <c r="D9" s="48" t="s">
        <v>219</v>
      </c>
      <c r="E9" s="200">
        <v>307</v>
      </c>
    </row>
    <row r="10" spans="4:5" ht="33" customHeight="1" x14ac:dyDescent="0.25">
      <c r="D10" s="48" t="s">
        <v>220</v>
      </c>
      <c r="E10" s="201">
        <v>6480</v>
      </c>
    </row>
    <row r="11" spans="4:5" ht="28.5" customHeight="1" x14ac:dyDescent="0.25">
      <c r="D11" s="207" t="s">
        <v>221</v>
      </c>
      <c r="E11" s="202">
        <v>447</v>
      </c>
    </row>
    <row r="12" spans="4:5" ht="34.5" customHeight="1" x14ac:dyDescent="0.25">
      <c r="D12" s="207" t="s">
        <v>222</v>
      </c>
      <c r="E12" s="202">
        <v>222</v>
      </c>
    </row>
    <row r="13" spans="4:5" ht="30.75" customHeight="1" x14ac:dyDescent="0.25">
      <c r="D13" s="207" t="s">
        <v>223</v>
      </c>
      <c r="E13" s="202">
        <v>39</v>
      </c>
    </row>
    <row r="14" spans="4:5" ht="35.25" customHeight="1" x14ac:dyDescent="0.25">
      <c r="D14" s="207" t="s">
        <v>224</v>
      </c>
      <c r="E14" s="202">
        <v>6</v>
      </c>
    </row>
    <row r="15" spans="4:5" ht="36" customHeight="1" x14ac:dyDescent="0.25">
      <c r="D15" s="207" t="s">
        <v>225</v>
      </c>
      <c r="E15" s="202">
        <v>0</v>
      </c>
    </row>
    <row r="16" spans="4:5" ht="42" customHeight="1" x14ac:dyDescent="0.25">
      <c r="D16" s="207" t="s">
        <v>226</v>
      </c>
      <c r="E16" s="202">
        <v>0</v>
      </c>
    </row>
    <row r="17" spans="4:5" ht="33.75" customHeight="1" x14ac:dyDescent="0.25">
      <c r="D17" s="207" t="s">
        <v>227</v>
      </c>
      <c r="E17" s="201">
        <v>652</v>
      </c>
    </row>
    <row r="18" spans="4:5" ht="33" customHeight="1" x14ac:dyDescent="0.25">
      <c r="D18" s="48" t="s">
        <v>228</v>
      </c>
      <c r="E18" s="203">
        <v>69</v>
      </c>
    </row>
    <row r="19" spans="4:5" ht="37.5" customHeight="1" x14ac:dyDescent="0.25">
      <c r="D19" s="48" t="s">
        <v>229</v>
      </c>
      <c r="E19" s="203">
        <v>0</v>
      </c>
    </row>
    <row r="20" spans="4:5" ht="33" customHeight="1" thickBot="1" x14ac:dyDescent="0.3">
      <c r="D20" s="208" t="s">
        <v>230</v>
      </c>
      <c r="E20" s="204">
        <v>3448</v>
      </c>
    </row>
    <row r="21" spans="4:5" x14ac:dyDescent="0.25">
      <c r="D21" s="205" t="s">
        <v>231</v>
      </c>
      <c r="E21" s="206"/>
    </row>
  </sheetData>
  <mergeCells count="3">
    <mergeCell ref="D5:E5"/>
    <mergeCell ref="D6:D7"/>
    <mergeCell ref="E6:E7"/>
  </mergeCells>
  <pageMargins left="0.91" right="0.82" top="0.28000000000000003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47"/>
  <sheetViews>
    <sheetView topLeftCell="A21" workbookViewId="0">
      <selection activeCell="E7" sqref="E7:E9"/>
    </sheetView>
  </sheetViews>
  <sheetFormatPr baseColWidth="10" defaultRowHeight="15" x14ac:dyDescent="0.25"/>
  <cols>
    <col min="4" max="4" width="15.42578125" customWidth="1"/>
    <col min="5" max="5" width="36.7109375" customWidth="1"/>
    <col min="6" max="6" width="23.7109375" customWidth="1"/>
    <col min="7" max="7" width="21.42578125" style="23" customWidth="1"/>
  </cols>
  <sheetData>
    <row r="3" spans="4:8" ht="33" customHeight="1" thickBot="1" x14ac:dyDescent="0.3">
      <c r="D3" s="379" t="s">
        <v>239</v>
      </c>
      <c r="E3" s="379"/>
      <c r="F3" s="379"/>
      <c r="G3" s="379"/>
    </row>
    <row r="4" spans="4:8" ht="15.75" customHeight="1" x14ac:dyDescent="0.25">
      <c r="D4" s="381" t="s">
        <v>183</v>
      </c>
      <c r="E4" s="381" t="s">
        <v>0</v>
      </c>
      <c r="F4" s="378" t="s">
        <v>233</v>
      </c>
      <c r="G4" s="378"/>
    </row>
    <row r="5" spans="4:8" ht="15.75" thickBot="1" x14ac:dyDescent="0.3">
      <c r="D5" s="382"/>
      <c r="E5" s="382"/>
      <c r="F5" s="209" t="s">
        <v>5</v>
      </c>
      <c r="G5" s="209" t="s">
        <v>6</v>
      </c>
    </row>
    <row r="6" spans="4:8" ht="12.75" customHeight="1" thickBot="1" x14ac:dyDescent="0.3">
      <c r="D6" s="380" t="s">
        <v>8</v>
      </c>
      <c r="E6" s="380"/>
      <c r="F6" s="228">
        <f t="shared" ref="F6:G6" si="0">SUM(F7:F46)</f>
        <v>754</v>
      </c>
      <c r="G6" s="210">
        <f t="shared" si="0"/>
        <v>100.00000000000001</v>
      </c>
      <c r="H6" s="227"/>
    </row>
    <row r="7" spans="4:8" ht="16.5" customHeight="1" x14ac:dyDescent="0.25">
      <c r="D7" s="375" t="s">
        <v>9</v>
      </c>
      <c r="E7" s="250" t="s">
        <v>234</v>
      </c>
      <c r="F7" s="212">
        <v>563</v>
      </c>
      <c r="G7" s="213">
        <f>(F7/$F$6)*100</f>
        <v>74.668435013262595</v>
      </c>
    </row>
    <row r="8" spans="4:8" x14ac:dyDescent="0.25">
      <c r="D8" s="375"/>
      <c r="E8" s="221" t="s">
        <v>235</v>
      </c>
      <c r="F8" s="215">
        <v>11</v>
      </c>
      <c r="G8" s="213">
        <f t="shared" ref="G8:G46" si="1">(F8/$F$6)*100</f>
        <v>1.4588859416445623</v>
      </c>
    </row>
    <row r="9" spans="4:8" ht="18" customHeight="1" thickBot="1" x14ac:dyDescent="0.3">
      <c r="D9" s="376"/>
      <c r="E9" s="222" t="s">
        <v>12</v>
      </c>
      <c r="F9" s="217">
        <v>27</v>
      </c>
      <c r="G9" s="218">
        <f t="shared" si="1"/>
        <v>3.5809018567639259</v>
      </c>
    </row>
    <row r="10" spans="4:8" x14ac:dyDescent="0.25">
      <c r="D10" s="374" t="s">
        <v>13</v>
      </c>
      <c r="E10" s="219" t="s">
        <v>14</v>
      </c>
      <c r="F10" s="220">
        <v>0</v>
      </c>
      <c r="G10" s="213">
        <f t="shared" si="1"/>
        <v>0</v>
      </c>
    </row>
    <row r="11" spans="4:8" x14ac:dyDescent="0.25">
      <c r="D11" s="375"/>
      <c r="E11" s="221" t="s">
        <v>236</v>
      </c>
      <c r="F11" s="212">
        <v>0</v>
      </c>
      <c r="G11" s="213">
        <f t="shared" si="1"/>
        <v>0</v>
      </c>
    </row>
    <row r="12" spans="4:8" x14ac:dyDescent="0.25">
      <c r="D12" s="375"/>
      <c r="E12" s="221" t="s">
        <v>18</v>
      </c>
      <c r="F12" s="212">
        <v>0</v>
      </c>
      <c r="G12" s="213">
        <f t="shared" si="1"/>
        <v>0</v>
      </c>
    </row>
    <row r="13" spans="4:8" x14ac:dyDescent="0.25">
      <c r="D13" s="375"/>
      <c r="E13" s="221" t="s">
        <v>16</v>
      </c>
      <c r="F13" s="212">
        <v>0</v>
      </c>
      <c r="G13" s="213">
        <f t="shared" si="1"/>
        <v>0</v>
      </c>
    </row>
    <row r="14" spans="4:8" x14ac:dyDescent="0.25">
      <c r="D14" s="375"/>
      <c r="E14" s="221" t="s">
        <v>17</v>
      </c>
      <c r="F14" s="212">
        <v>0</v>
      </c>
      <c r="G14" s="213">
        <f t="shared" si="1"/>
        <v>0</v>
      </c>
    </row>
    <row r="15" spans="4:8" ht="15.75" thickBot="1" x14ac:dyDescent="0.3">
      <c r="D15" s="376"/>
      <c r="E15" s="222" t="s">
        <v>19</v>
      </c>
      <c r="F15" s="223">
        <v>0</v>
      </c>
      <c r="G15" s="218">
        <f t="shared" si="1"/>
        <v>0</v>
      </c>
    </row>
    <row r="16" spans="4:8" x14ac:dyDescent="0.25">
      <c r="D16" s="374" t="s">
        <v>20</v>
      </c>
      <c r="E16" s="219" t="s">
        <v>21</v>
      </c>
      <c r="F16" s="220">
        <v>0</v>
      </c>
      <c r="G16" s="213">
        <f t="shared" si="1"/>
        <v>0</v>
      </c>
    </row>
    <row r="17" spans="4:7" ht="14.25" customHeight="1" x14ac:dyDescent="0.25">
      <c r="D17" s="375"/>
      <c r="E17" s="221" t="s">
        <v>22</v>
      </c>
      <c r="F17" s="212">
        <v>9</v>
      </c>
      <c r="G17" s="213">
        <f t="shared" si="1"/>
        <v>1.1936339522546418</v>
      </c>
    </row>
    <row r="18" spans="4:7" ht="15.75" thickBot="1" x14ac:dyDescent="0.3">
      <c r="D18" s="376"/>
      <c r="E18" s="222" t="s">
        <v>23</v>
      </c>
      <c r="F18" s="223">
        <v>0</v>
      </c>
      <c r="G18" s="218">
        <f t="shared" si="1"/>
        <v>0</v>
      </c>
    </row>
    <row r="19" spans="4:7" x14ac:dyDescent="0.25">
      <c r="D19" s="374" t="s">
        <v>24</v>
      </c>
      <c r="E19" s="219" t="s">
        <v>25</v>
      </c>
      <c r="F19" s="220">
        <v>0</v>
      </c>
      <c r="G19" s="213">
        <f t="shared" si="1"/>
        <v>0</v>
      </c>
    </row>
    <row r="20" spans="4:7" ht="15" customHeight="1" x14ac:dyDescent="0.25">
      <c r="D20" s="375"/>
      <c r="E20" s="221" t="s">
        <v>26</v>
      </c>
      <c r="F20" s="212">
        <v>0</v>
      </c>
      <c r="G20" s="213">
        <f t="shared" si="1"/>
        <v>0</v>
      </c>
    </row>
    <row r="21" spans="4:7" x14ac:dyDescent="0.25">
      <c r="D21" s="375"/>
      <c r="E21" s="221" t="s">
        <v>27</v>
      </c>
      <c r="F21" s="212">
        <v>0</v>
      </c>
      <c r="G21" s="213">
        <f t="shared" si="1"/>
        <v>0</v>
      </c>
    </row>
    <row r="22" spans="4:7" ht="15.75" thickBot="1" x14ac:dyDescent="0.3">
      <c r="D22" s="376"/>
      <c r="E22" s="222" t="s">
        <v>28</v>
      </c>
      <c r="F22" s="223">
        <v>0</v>
      </c>
      <c r="G22" s="218">
        <f t="shared" si="1"/>
        <v>0</v>
      </c>
    </row>
    <row r="23" spans="4:7" x14ac:dyDescent="0.25">
      <c r="D23" s="374" t="s">
        <v>180</v>
      </c>
      <c r="E23" s="219" t="s">
        <v>30</v>
      </c>
      <c r="F23" s="220">
        <v>0</v>
      </c>
      <c r="G23" s="213">
        <f t="shared" si="1"/>
        <v>0</v>
      </c>
    </row>
    <row r="24" spans="4:7" x14ac:dyDescent="0.25">
      <c r="D24" s="375"/>
      <c r="E24" s="221" t="s">
        <v>31</v>
      </c>
      <c r="F24" s="212">
        <v>0</v>
      </c>
      <c r="G24" s="213">
        <f t="shared" si="1"/>
        <v>0</v>
      </c>
    </row>
    <row r="25" spans="4:7" x14ac:dyDescent="0.25">
      <c r="D25" s="375"/>
      <c r="E25" s="221" t="s">
        <v>32</v>
      </c>
      <c r="F25" s="212">
        <v>0</v>
      </c>
      <c r="G25" s="213">
        <f t="shared" si="1"/>
        <v>0</v>
      </c>
    </row>
    <row r="26" spans="4:7" x14ac:dyDescent="0.25">
      <c r="D26" s="375"/>
      <c r="E26" s="221" t="s">
        <v>33</v>
      </c>
      <c r="F26" s="212">
        <v>0</v>
      </c>
      <c r="G26" s="213">
        <f t="shared" si="1"/>
        <v>0</v>
      </c>
    </row>
    <row r="27" spans="4:7" ht="15.75" thickBot="1" x14ac:dyDescent="0.3">
      <c r="D27" s="376"/>
      <c r="E27" s="222" t="s">
        <v>34</v>
      </c>
      <c r="F27" s="223">
        <v>0</v>
      </c>
      <c r="G27" s="218">
        <f t="shared" si="1"/>
        <v>0</v>
      </c>
    </row>
    <row r="28" spans="4:7" x14ac:dyDescent="0.25">
      <c r="D28" s="374" t="s">
        <v>35</v>
      </c>
      <c r="E28" s="219" t="s">
        <v>36</v>
      </c>
      <c r="F28" s="220">
        <v>0</v>
      </c>
      <c r="G28" s="213">
        <f t="shared" si="1"/>
        <v>0</v>
      </c>
    </row>
    <row r="29" spans="4:7" ht="15" customHeight="1" x14ac:dyDescent="0.25">
      <c r="D29" s="375"/>
      <c r="E29" s="221" t="s">
        <v>37</v>
      </c>
      <c r="F29" s="212">
        <v>14</v>
      </c>
      <c r="G29" s="213">
        <f t="shared" si="1"/>
        <v>1.8567639257294428</v>
      </c>
    </row>
    <row r="30" spans="4:7" ht="16.5" customHeight="1" x14ac:dyDescent="0.25">
      <c r="D30" s="375"/>
      <c r="E30" s="221" t="s">
        <v>237</v>
      </c>
      <c r="F30" s="212">
        <v>0</v>
      </c>
      <c r="G30" s="213">
        <f t="shared" si="1"/>
        <v>0</v>
      </c>
    </row>
    <row r="31" spans="4:7" ht="16.5" customHeight="1" x14ac:dyDescent="0.25">
      <c r="D31" s="375"/>
      <c r="E31" s="221" t="s">
        <v>39</v>
      </c>
      <c r="F31" s="212">
        <v>3</v>
      </c>
      <c r="G31" s="213">
        <f t="shared" si="1"/>
        <v>0.39787798408488062</v>
      </c>
    </row>
    <row r="32" spans="4:7" ht="15" customHeight="1" thickBot="1" x14ac:dyDescent="0.3">
      <c r="D32" s="376"/>
      <c r="E32" s="222" t="s">
        <v>140</v>
      </c>
      <c r="F32" s="223">
        <v>0</v>
      </c>
      <c r="G32" s="218">
        <f t="shared" si="1"/>
        <v>0</v>
      </c>
    </row>
    <row r="33" spans="4:7" ht="15" customHeight="1" x14ac:dyDescent="0.25">
      <c r="D33" s="374" t="s">
        <v>41</v>
      </c>
      <c r="E33" s="219" t="s">
        <v>42</v>
      </c>
      <c r="F33" s="224">
        <v>0</v>
      </c>
      <c r="G33" s="225">
        <f t="shared" si="1"/>
        <v>0</v>
      </c>
    </row>
    <row r="34" spans="4:7" ht="15.75" customHeight="1" x14ac:dyDescent="0.25">
      <c r="D34" s="375"/>
      <c r="E34" s="221" t="s">
        <v>43</v>
      </c>
      <c r="F34" s="215">
        <v>1</v>
      </c>
      <c r="G34" s="225">
        <f t="shared" si="1"/>
        <v>0.1326259946949602</v>
      </c>
    </row>
    <row r="35" spans="4:7" ht="15.75" customHeight="1" thickBot="1" x14ac:dyDescent="0.3">
      <c r="D35" s="376"/>
      <c r="E35" s="216" t="s">
        <v>44</v>
      </c>
      <c r="F35" s="217">
        <v>117</v>
      </c>
      <c r="G35" s="226">
        <f t="shared" si="1"/>
        <v>15.517241379310345</v>
      </c>
    </row>
    <row r="36" spans="4:7" ht="17.25" customHeight="1" x14ac:dyDescent="0.25">
      <c r="D36" s="374" t="s">
        <v>45</v>
      </c>
      <c r="E36" s="219" t="s">
        <v>46</v>
      </c>
      <c r="F36" s="224">
        <v>7</v>
      </c>
      <c r="G36" s="225">
        <f t="shared" si="1"/>
        <v>0.92838196286472141</v>
      </c>
    </row>
    <row r="37" spans="4:7" x14ac:dyDescent="0.25">
      <c r="D37" s="375"/>
      <c r="E37" s="221" t="s">
        <v>47</v>
      </c>
      <c r="F37" s="212">
        <v>0</v>
      </c>
      <c r="G37" s="213">
        <f t="shared" si="1"/>
        <v>0</v>
      </c>
    </row>
    <row r="38" spans="4:7" ht="14.25" customHeight="1" x14ac:dyDescent="0.25">
      <c r="D38" s="375"/>
      <c r="E38" s="221" t="s">
        <v>48</v>
      </c>
      <c r="F38" s="212">
        <v>0</v>
      </c>
      <c r="G38" s="213">
        <f t="shared" si="1"/>
        <v>0</v>
      </c>
    </row>
    <row r="39" spans="4:7" ht="15.75" thickBot="1" x14ac:dyDescent="0.3">
      <c r="D39" s="376"/>
      <c r="E39" s="222" t="s">
        <v>49</v>
      </c>
      <c r="F39" s="223">
        <v>0</v>
      </c>
      <c r="G39" s="218">
        <f t="shared" si="1"/>
        <v>0</v>
      </c>
    </row>
    <row r="40" spans="4:7" x14ac:dyDescent="0.25">
      <c r="D40" s="374" t="s">
        <v>50</v>
      </c>
      <c r="E40" s="219" t="s">
        <v>51</v>
      </c>
      <c r="F40" s="220">
        <v>0</v>
      </c>
      <c r="G40" s="213">
        <f t="shared" si="1"/>
        <v>0</v>
      </c>
    </row>
    <row r="41" spans="4:7" ht="12" customHeight="1" x14ac:dyDescent="0.25">
      <c r="D41" s="375"/>
      <c r="E41" s="221" t="s">
        <v>52</v>
      </c>
      <c r="F41" s="212">
        <v>0</v>
      </c>
      <c r="G41" s="213">
        <f t="shared" si="1"/>
        <v>0</v>
      </c>
    </row>
    <row r="42" spans="4:7" ht="15.75" thickBot="1" x14ac:dyDescent="0.3">
      <c r="D42" s="376"/>
      <c r="E42" s="222" t="s">
        <v>143</v>
      </c>
      <c r="F42" s="223">
        <v>0</v>
      </c>
      <c r="G42" s="218">
        <f t="shared" si="1"/>
        <v>0</v>
      </c>
    </row>
    <row r="43" spans="4:7" x14ac:dyDescent="0.25">
      <c r="D43" s="374" t="s">
        <v>54</v>
      </c>
      <c r="E43" s="219" t="s">
        <v>55</v>
      </c>
      <c r="F43" s="220">
        <v>0</v>
      </c>
      <c r="G43" s="213">
        <f t="shared" si="1"/>
        <v>0</v>
      </c>
    </row>
    <row r="44" spans="4:7" x14ac:dyDescent="0.25">
      <c r="D44" s="375"/>
      <c r="E44" s="221" t="s">
        <v>56</v>
      </c>
      <c r="F44" s="212">
        <v>0</v>
      </c>
      <c r="G44" s="213">
        <f t="shared" si="1"/>
        <v>0</v>
      </c>
    </row>
    <row r="45" spans="4:7" x14ac:dyDescent="0.25">
      <c r="D45" s="375"/>
      <c r="E45" s="221" t="s">
        <v>57</v>
      </c>
      <c r="F45" s="212">
        <v>0</v>
      </c>
      <c r="G45" s="213">
        <f t="shared" si="1"/>
        <v>0</v>
      </c>
    </row>
    <row r="46" spans="4:7" ht="15.75" thickBot="1" x14ac:dyDescent="0.3">
      <c r="D46" s="376"/>
      <c r="E46" s="222" t="s">
        <v>58</v>
      </c>
      <c r="F46" s="223">
        <v>2</v>
      </c>
      <c r="G46" s="218">
        <f t="shared" si="1"/>
        <v>0.2652519893899204</v>
      </c>
    </row>
    <row r="47" spans="4:7" ht="14.25" customHeight="1" x14ac:dyDescent="0.3">
      <c r="D47" s="377" t="s">
        <v>238</v>
      </c>
      <c r="E47" s="377"/>
      <c r="F47" s="377"/>
      <c r="G47" s="377"/>
    </row>
  </sheetData>
  <mergeCells count="16">
    <mergeCell ref="F4:G4"/>
    <mergeCell ref="D3:G3"/>
    <mergeCell ref="D6:E6"/>
    <mergeCell ref="D7:D9"/>
    <mergeCell ref="D10:D15"/>
    <mergeCell ref="D4:D5"/>
    <mergeCell ref="E4:E5"/>
    <mergeCell ref="D40:D42"/>
    <mergeCell ref="D43:D46"/>
    <mergeCell ref="D47:G47"/>
    <mergeCell ref="D16:D18"/>
    <mergeCell ref="D19:D22"/>
    <mergeCell ref="D23:D27"/>
    <mergeCell ref="D28:D32"/>
    <mergeCell ref="D33:D35"/>
    <mergeCell ref="D36:D39"/>
  </mergeCells>
  <pageMargins left="0.84" right="1.04" top="0.59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49"/>
  <sheetViews>
    <sheetView workbookViewId="0">
      <selection activeCell="E8" sqref="E8:E11"/>
    </sheetView>
  </sheetViews>
  <sheetFormatPr baseColWidth="10" defaultRowHeight="15" x14ac:dyDescent="0.25"/>
  <cols>
    <col min="4" max="4" width="18.28515625" customWidth="1"/>
    <col min="5" max="5" width="23.42578125" customWidth="1"/>
    <col min="6" max="6" width="16.85546875" customWidth="1"/>
    <col min="7" max="7" width="16.7109375" customWidth="1"/>
    <col min="8" max="8" width="15.140625" customWidth="1"/>
    <col min="9" max="9" width="16" customWidth="1"/>
  </cols>
  <sheetData>
    <row r="3" spans="4:9" ht="29.25" customHeight="1" thickBot="1" x14ac:dyDescent="0.3">
      <c r="D3" s="390" t="s">
        <v>241</v>
      </c>
      <c r="E3" s="390"/>
      <c r="F3" s="390"/>
      <c r="G3" s="390"/>
      <c r="H3" s="390"/>
      <c r="I3" s="390"/>
    </row>
    <row r="4" spans="4:9" ht="15" customHeight="1" x14ac:dyDescent="0.25">
      <c r="D4" s="385" t="s">
        <v>171</v>
      </c>
      <c r="E4" s="387" t="s">
        <v>0</v>
      </c>
      <c r="F4" s="343" t="s">
        <v>240</v>
      </c>
      <c r="G4" s="343"/>
      <c r="H4" s="389" t="s">
        <v>1</v>
      </c>
      <c r="I4" s="389"/>
    </row>
    <row r="5" spans="4:9" ht="15" customHeight="1" thickBot="1" x14ac:dyDescent="0.3">
      <c r="D5" s="385"/>
      <c r="E5" s="387"/>
      <c r="F5" s="344"/>
      <c r="G5" s="344"/>
      <c r="H5" s="244" t="s">
        <v>4</v>
      </c>
      <c r="I5" s="245" t="s">
        <v>3</v>
      </c>
    </row>
    <row r="6" spans="4:9" ht="15.75" thickBot="1" x14ac:dyDescent="0.3">
      <c r="D6" s="386"/>
      <c r="E6" s="388"/>
      <c r="F6" s="246" t="s">
        <v>5</v>
      </c>
      <c r="G6" s="246" t="s">
        <v>6</v>
      </c>
      <c r="H6" s="246" t="s">
        <v>5</v>
      </c>
      <c r="I6" s="246" t="s">
        <v>5</v>
      </c>
    </row>
    <row r="7" spans="4:9" ht="15.75" thickBot="1" x14ac:dyDescent="0.3">
      <c r="D7" s="384" t="s">
        <v>8</v>
      </c>
      <c r="E7" s="384"/>
      <c r="F7" s="228">
        <f>SUM(F8:F47)</f>
        <v>709</v>
      </c>
      <c r="G7" s="210">
        <f>SUM(G8:G47)</f>
        <v>100.00000000000001</v>
      </c>
      <c r="H7" s="248">
        <f>SUM(H8:H47)</f>
        <v>42473</v>
      </c>
      <c r="I7" s="249">
        <f>SUM(I8:I47)</f>
        <v>18932</v>
      </c>
    </row>
    <row r="8" spans="4:9" ht="16.5" customHeight="1" x14ac:dyDescent="0.25">
      <c r="D8" s="375" t="s">
        <v>9</v>
      </c>
      <c r="E8" s="211" t="s">
        <v>234</v>
      </c>
      <c r="F8" s="229">
        <v>41</v>
      </c>
      <c r="G8" s="230">
        <f>(F8/$F$7)*100</f>
        <v>5.7827926657263751</v>
      </c>
      <c r="H8" s="231">
        <v>3365</v>
      </c>
      <c r="I8" s="232">
        <v>1756</v>
      </c>
    </row>
    <row r="9" spans="4:9" ht="16.5" customHeight="1" x14ac:dyDescent="0.25">
      <c r="D9" s="375"/>
      <c r="E9" s="214" t="s">
        <v>235</v>
      </c>
      <c r="F9" s="233">
        <v>19</v>
      </c>
      <c r="G9" s="230">
        <f t="shared" ref="G9:G47" si="0">(F9/$F$7)*100</f>
        <v>2.6798307475317347</v>
      </c>
      <c r="H9" s="234">
        <v>1415</v>
      </c>
      <c r="I9" s="234">
        <v>621</v>
      </c>
    </row>
    <row r="10" spans="4:9" ht="16.5" customHeight="1" thickBot="1" x14ac:dyDescent="0.3">
      <c r="D10" s="376"/>
      <c r="E10" s="216" t="s">
        <v>12</v>
      </c>
      <c r="F10" s="235">
        <v>12</v>
      </c>
      <c r="G10" s="236">
        <f t="shared" si="0"/>
        <v>1.692524682651622</v>
      </c>
      <c r="H10" s="237">
        <v>932</v>
      </c>
      <c r="I10" s="235">
        <v>532</v>
      </c>
    </row>
    <row r="11" spans="4:9" ht="15.75" customHeight="1" x14ac:dyDescent="0.25">
      <c r="D11" s="374" t="s">
        <v>13</v>
      </c>
      <c r="E11" s="238" t="s">
        <v>14</v>
      </c>
      <c r="F11" s="239">
        <v>17</v>
      </c>
      <c r="G11" s="230">
        <f t="shared" si="0"/>
        <v>2.3977433004231314</v>
      </c>
      <c r="H11" s="233">
        <v>2444</v>
      </c>
      <c r="I11" s="239">
        <v>173</v>
      </c>
    </row>
    <row r="12" spans="4:9" ht="15" customHeight="1" x14ac:dyDescent="0.25">
      <c r="D12" s="375"/>
      <c r="E12" s="214" t="s">
        <v>236</v>
      </c>
      <c r="F12" s="239">
        <v>6</v>
      </c>
      <c r="G12" s="230">
        <f t="shared" si="0"/>
        <v>0.84626234132581102</v>
      </c>
      <c r="H12" s="233">
        <v>292</v>
      </c>
      <c r="I12" s="239">
        <v>592</v>
      </c>
    </row>
    <row r="13" spans="4:9" ht="16.5" customHeight="1" x14ac:dyDescent="0.25">
      <c r="D13" s="375"/>
      <c r="E13" s="214" t="s">
        <v>18</v>
      </c>
      <c r="F13" s="239">
        <v>1</v>
      </c>
      <c r="G13" s="230">
        <f t="shared" si="0"/>
        <v>0.14104372355430184</v>
      </c>
      <c r="H13" s="233">
        <v>49</v>
      </c>
      <c r="I13" s="239">
        <v>21</v>
      </c>
    </row>
    <row r="14" spans="4:9" ht="15.75" customHeight="1" x14ac:dyDescent="0.25">
      <c r="D14" s="375"/>
      <c r="E14" s="214" t="s">
        <v>16</v>
      </c>
      <c r="F14" s="239">
        <v>42</v>
      </c>
      <c r="G14" s="230">
        <f t="shared" si="0"/>
        <v>5.9238363892806767</v>
      </c>
      <c r="H14" s="234">
        <v>1333</v>
      </c>
      <c r="I14" s="240">
        <v>597</v>
      </c>
    </row>
    <row r="15" spans="4:9" ht="15.75" customHeight="1" x14ac:dyDescent="0.25">
      <c r="D15" s="375"/>
      <c r="E15" s="214" t="s">
        <v>17</v>
      </c>
      <c r="F15" s="239">
        <v>2</v>
      </c>
      <c r="G15" s="230">
        <f t="shared" si="0"/>
        <v>0.28208744710860367</v>
      </c>
      <c r="H15" s="233">
        <v>496</v>
      </c>
      <c r="I15" s="239">
        <v>82</v>
      </c>
    </row>
    <row r="16" spans="4:9" ht="20.25" customHeight="1" thickBot="1" x14ac:dyDescent="0.3">
      <c r="D16" s="376"/>
      <c r="E16" s="216" t="s">
        <v>19</v>
      </c>
      <c r="F16" s="241">
        <v>0</v>
      </c>
      <c r="G16" s="236">
        <f t="shared" si="0"/>
        <v>0</v>
      </c>
      <c r="H16" s="235">
        <v>0</v>
      </c>
      <c r="I16" s="241">
        <v>0</v>
      </c>
    </row>
    <row r="17" spans="1:73" ht="13.5" customHeight="1" x14ac:dyDescent="0.25">
      <c r="D17" s="374" t="s">
        <v>20</v>
      </c>
      <c r="E17" s="219" t="s">
        <v>21</v>
      </c>
      <c r="F17" s="239">
        <v>13</v>
      </c>
      <c r="G17" s="230">
        <f t="shared" si="0"/>
        <v>1.8335684062059237</v>
      </c>
      <c r="H17" s="233">
        <v>318</v>
      </c>
      <c r="I17" s="239">
        <v>64</v>
      </c>
    </row>
    <row r="18" spans="1:73" ht="15.75" customHeight="1" x14ac:dyDescent="0.25">
      <c r="D18" s="375"/>
      <c r="E18" s="221" t="s">
        <v>22</v>
      </c>
      <c r="F18" s="239">
        <v>25</v>
      </c>
      <c r="G18" s="230">
        <f t="shared" si="0"/>
        <v>3.5260930888575457</v>
      </c>
      <c r="H18" s="233">
        <v>737</v>
      </c>
      <c r="I18" s="239">
        <v>158</v>
      </c>
    </row>
    <row r="19" spans="1:73" ht="15" customHeight="1" thickBot="1" x14ac:dyDescent="0.3">
      <c r="D19" s="376"/>
      <c r="E19" s="222" t="s">
        <v>23</v>
      </c>
      <c r="F19" s="241">
        <v>15</v>
      </c>
      <c r="G19" s="236">
        <f t="shared" si="0"/>
        <v>2.1156558533145273</v>
      </c>
      <c r="H19" s="235">
        <v>4459</v>
      </c>
      <c r="I19" s="241">
        <v>1207</v>
      </c>
    </row>
    <row r="20" spans="1:73" ht="15.75" customHeight="1" x14ac:dyDescent="0.25">
      <c r="D20" s="374" t="s">
        <v>24</v>
      </c>
      <c r="E20" s="238" t="s">
        <v>25</v>
      </c>
      <c r="F20" s="239">
        <v>15</v>
      </c>
      <c r="G20" s="230">
        <f t="shared" si="0"/>
        <v>2.1156558533145273</v>
      </c>
      <c r="H20" s="234">
        <v>5934</v>
      </c>
      <c r="I20" s="239">
        <v>892</v>
      </c>
    </row>
    <row r="21" spans="1:73" ht="15" customHeight="1" x14ac:dyDescent="0.25">
      <c r="D21" s="375"/>
      <c r="E21" s="214" t="s">
        <v>26</v>
      </c>
      <c r="F21" s="239">
        <v>7</v>
      </c>
      <c r="G21" s="230">
        <f t="shared" si="0"/>
        <v>0.98730606488011285</v>
      </c>
      <c r="H21" s="233">
        <v>2298</v>
      </c>
      <c r="I21" s="239">
        <v>1519</v>
      </c>
    </row>
    <row r="22" spans="1:73" s="243" customFormat="1" ht="15.75" customHeight="1" x14ac:dyDescent="0.25">
      <c r="A22" s="95"/>
      <c r="B22" s="95"/>
      <c r="C22" s="95"/>
      <c r="D22" s="375"/>
      <c r="E22" s="214" t="s">
        <v>27</v>
      </c>
      <c r="F22" s="239">
        <v>5</v>
      </c>
      <c r="G22" s="230">
        <f t="shared" si="0"/>
        <v>0.70521861777150918</v>
      </c>
      <c r="H22" s="233">
        <v>919</v>
      </c>
      <c r="I22" s="239">
        <v>155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</row>
    <row r="23" spans="1:73" ht="17.25" customHeight="1" thickBot="1" x14ac:dyDescent="0.3">
      <c r="D23" s="376"/>
      <c r="E23" s="216" t="s">
        <v>28</v>
      </c>
      <c r="F23" s="241">
        <v>9</v>
      </c>
      <c r="G23" s="236">
        <f t="shared" si="0"/>
        <v>1.2693935119887165</v>
      </c>
      <c r="H23" s="235">
        <v>46</v>
      </c>
      <c r="I23" s="241">
        <v>13</v>
      </c>
    </row>
    <row r="24" spans="1:73" ht="18.75" customHeight="1" x14ac:dyDescent="0.25">
      <c r="D24" s="374" t="s">
        <v>180</v>
      </c>
      <c r="E24" s="238" t="s">
        <v>30</v>
      </c>
      <c r="F24" s="239">
        <v>45</v>
      </c>
      <c r="G24" s="230">
        <f t="shared" si="0"/>
        <v>6.3469675599435824</v>
      </c>
      <c r="H24" s="233">
        <v>429</v>
      </c>
      <c r="I24" s="239">
        <v>50</v>
      </c>
    </row>
    <row r="25" spans="1:73" ht="15.75" customHeight="1" x14ac:dyDescent="0.25">
      <c r="D25" s="375"/>
      <c r="E25" s="214" t="s">
        <v>31</v>
      </c>
      <c r="F25" s="233">
        <v>2</v>
      </c>
      <c r="G25" s="230">
        <f t="shared" si="0"/>
        <v>0.28208744710860367</v>
      </c>
      <c r="H25" s="233">
        <v>336</v>
      </c>
      <c r="I25" s="239">
        <v>93</v>
      </c>
    </row>
    <row r="26" spans="1:73" x14ac:dyDescent="0.25">
      <c r="D26" s="375"/>
      <c r="E26" s="214" t="s">
        <v>32</v>
      </c>
      <c r="F26" s="233">
        <v>85</v>
      </c>
      <c r="G26" s="230">
        <f t="shared" si="0"/>
        <v>11.988716502115656</v>
      </c>
      <c r="H26" s="233">
        <v>649</v>
      </c>
      <c r="I26" s="233">
        <v>0</v>
      </c>
    </row>
    <row r="27" spans="1:73" ht="15.75" customHeight="1" x14ac:dyDescent="0.25">
      <c r="D27" s="375"/>
      <c r="E27" s="214" t="s">
        <v>33</v>
      </c>
      <c r="F27" s="239">
        <v>0</v>
      </c>
      <c r="G27" s="230">
        <f t="shared" si="0"/>
        <v>0</v>
      </c>
      <c r="H27" s="233">
        <v>0</v>
      </c>
      <c r="I27" s="239">
        <v>0</v>
      </c>
    </row>
    <row r="28" spans="1:73" ht="15.75" customHeight="1" thickBot="1" x14ac:dyDescent="0.3">
      <c r="D28" s="376"/>
      <c r="E28" s="216" t="s">
        <v>34</v>
      </c>
      <c r="F28" s="241">
        <v>4</v>
      </c>
      <c r="G28" s="236">
        <f t="shared" si="0"/>
        <v>0.56417489421720735</v>
      </c>
      <c r="H28" s="235">
        <v>912</v>
      </c>
      <c r="I28" s="241">
        <v>495</v>
      </c>
    </row>
    <row r="29" spans="1:73" ht="15.75" customHeight="1" x14ac:dyDescent="0.25">
      <c r="D29" s="374" t="s">
        <v>35</v>
      </c>
      <c r="E29" s="219" t="s">
        <v>36</v>
      </c>
      <c r="F29" s="239">
        <v>1</v>
      </c>
      <c r="G29" s="230">
        <f t="shared" si="0"/>
        <v>0.14104372355430184</v>
      </c>
      <c r="H29" s="233">
        <v>615</v>
      </c>
      <c r="I29" s="239">
        <v>72</v>
      </c>
    </row>
    <row r="30" spans="1:73" ht="17.25" customHeight="1" x14ac:dyDescent="0.25">
      <c r="D30" s="375"/>
      <c r="E30" s="221" t="s">
        <v>37</v>
      </c>
      <c r="F30" s="239">
        <v>83</v>
      </c>
      <c r="G30" s="230">
        <f t="shared" si="0"/>
        <v>11.706629055007053</v>
      </c>
      <c r="H30" s="233">
        <v>1664</v>
      </c>
      <c r="I30" s="239">
        <v>992</v>
      </c>
    </row>
    <row r="31" spans="1:73" ht="15.75" customHeight="1" x14ac:dyDescent="0.25">
      <c r="D31" s="375"/>
      <c r="E31" s="221" t="s">
        <v>237</v>
      </c>
      <c r="F31" s="239">
        <v>1</v>
      </c>
      <c r="G31" s="230">
        <f t="shared" si="0"/>
        <v>0.14104372355430184</v>
      </c>
      <c r="H31" s="233">
        <v>8</v>
      </c>
      <c r="I31" s="239">
        <v>0</v>
      </c>
    </row>
    <row r="32" spans="1:73" ht="18" customHeight="1" x14ac:dyDescent="0.25">
      <c r="D32" s="375"/>
      <c r="E32" s="221" t="s">
        <v>39</v>
      </c>
      <c r="F32" s="239">
        <v>1</v>
      </c>
      <c r="G32" s="230">
        <f t="shared" si="0"/>
        <v>0.14104372355430184</v>
      </c>
      <c r="H32" s="233">
        <v>8</v>
      </c>
      <c r="I32" s="239">
        <v>2</v>
      </c>
    </row>
    <row r="33" spans="4:9" ht="17.25" customHeight="1" thickBot="1" x14ac:dyDescent="0.3">
      <c r="D33" s="376"/>
      <c r="E33" s="222" t="s">
        <v>140</v>
      </c>
      <c r="F33" s="241">
        <v>31</v>
      </c>
      <c r="G33" s="236">
        <f t="shared" si="0"/>
        <v>4.3723554301833572</v>
      </c>
      <c r="H33" s="235">
        <v>673</v>
      </c>
      <c r="I33" s="241">
        <v>122</v>
      </c>
    </row>
    <row r="34" spans="4:9" ht="16.5" customHeight="1" x14ac:dyDescent="0.25">
      <c r="D34" s="374" t="s">
        <v>41</v>
      </c>
      <c r="E34" s="219" t="s">
        <v>42</v>
      </c>
      <c r="F34" s="239">
        <v>14</v>
      </c>
      <c r="G34" s="230">
        <f t="shared" si="0"/>
        <v>1.9746121297602257</v>
      </c>
      <c r="H34" s="233">
        <v>865</v>
      </c>
      <c r="I34" s="239">
        <v>132</v>
      </c>
    </row>
    <row r="35" spans="4:9" ht="18" customHeight="1" x14ac:dyDescent="0.25">
      <c r="D35" s="375"/>
      <c r="E35" s="214" t="s">
        <v>43</v>
      </c>
      <c r="F35" s="239">
        <v>5</v>
      </c>
      <c r="G35" s="230">
        <f t="shared" si="0"/>
        <v>0.70521861777150918</v>
      </c>
      <c r="H35" s="233">
        <v>375</v>
      </c>
      <c r="I35" s="239">
        <v>56</v>
      </c>
    </row>
    <row r="36" spans="4:9" ht="17.25" customHeight="1" thickBot="1" x14ac:dyDescent="0.3">
      <c r="D36" s="376"/>
      <c r="E36" s="222" t="s">
        <v>44</v>
      </c>
      <c r="F36" s="241">
        <v>138</v>
      </c>
      <c r="G36" s="236">
        <f t="shared" si="0"/>
        <v>19.464033850493653</v>
      </c>
      <c r="H36" s="237">
        <v>8140</v>
      </c>
      <c r="I36" s="242">
        <v>8173</v>
      </c>
    </row>
    <row r="37" spans="4:9" ht="15.75" customHeight="1" x14ac:dyDescent="0.25">
      <c r="D37" s="374" t="s">
        <v>45</v>
      </c>
      <c r="E37" s="238" t="s">
        <v>46</v>
      </c>
      <c r="F37" s="239">
        <v>0</v>
      </c>
      <c r="G37" s="230">
        <f t="shared" si="0"/>
        <v>0</v>
      </c>
      <c r="H37" s="233">
        <v>0</v>
      </c>
      <c r="I37" s="239">
        <v>0</v>
      </c>
    </row>
    <row r="38" spans="4:9" ht="15.75" customHeight="1" x14ac:dyDescent="0.25">
      <c r="D38" s="375"/>
      <c r="E38" s="214" t="s">
        <v>47</v>
      </c>
      <c r="F38" s="239">
        <v>10</v>
      </c>
      <c r="G38" s="230">
        <f t="shared" si="0"/>
        <v>1.4104372355430184</v>
      </c>
      <c r="H38" s="233">
        <v>60</v>
      </c>
      <c r="I38" s="239">
        <v>95</v>
      </c>
    </row>
    <row r="39" spans="4:9" ht="15.75" customHeight="1" x14ac:dyDescent="0.25">
      <c r="D39" s="375"/>
      <c r="E39" s="214" t="s">
        <v>48</v>
      </c>
      <c r="F39" s="239">
        <v>0</v>
      </c>
      <c r="G39" s="230">
        <f t="shared" si="0"/>
        <v>0</v>
      </c>
      <c r="H39" s="233">
        <v>0</v>
      </c>
      <c r="I39" s="239">
        <v>0</v>
      </c>
    </row>
    <row r="40" spans="4:9" ht="17.25" customHeight="1" thickBot="1" x14ac:dyDescent="0.3">
      <c r="D40" s="376"/>
      <c r="E40" s="222" t="s">
        <v>49</v>
      </c>
      <c r="F40" s="241">
        <v>1</v>
      </c>
      <c r="G40" s="236">
        <f t="shared" si="0"/>
        <v>0.14104372355430184</v>
      </c>
      <c r="H40" s="235">
        <v>83</v>
      </c>
      <c r="I40" s="241">
        <v>3</v>
      </c>
    </row>
    <row r="41" spans="4:9" ht="18" customHeight="1" x14ac:dyDescent="0.25">
      <c r="D41" s="374" t="s">
        <v>50</v>
      </c>
      <c r="E41" s="238" t="s">
        <v>51</v>
      </c>
      <c r="F41" s="239">
        <v>0</v>
      </c>
      <c r="G41" s="230">
        <f t="shared" si="0"/>
        <v>0</v>
      </c>
      <c r="H41" s="233">
        <v>0</v>
      </c>
      <c r="I41" s="239">
        <v>0</v>
      </c>
    </row>
    <row r="42" spans="4:9" ht="15" customHeight="1" x14ac:dyDescent="0.25">
      <c r="D42" s="375"/>
      <c r="E42" s="221" t="s">
        <v>52</v>
      </c>
      <c r="F42" s="239">
        <v>42</v>
      </c>
      <c r="G42" s="230">
        <f t="shared" si="0"/>
        <v>5.9238363892806767</v>
      </c>
      <c r="H42" s="233">
        <v>342</v>
      </c>
      <c r="I42" s="239">
        <v>14</v>
      </c>
    </row>
    <row r="43" spans="4:9" ht="16.5" customHeight="1" thickBot="1" x14ac:dyDescent="0.3">
      <c r="D43" s="376"/>
      <c r="E43" s="222" t="s">
        <v>143</v>
      </c>
      <c r="F43" s="241">
        <v>0</v>
      </c>
      <c r="G43" s="236">
        <f t="shared" si="0"/>
        <v>0</v>
      </c>
      <c r="H43" s="235">
        <v>0</v>
      </c>
      <c r="I43" s="241">
        <v>0</v>
      </c>
    </row>
    <row r="44" spans="4:9" ht="17.25" customHeight="1" x14ac:dyDescent="0.25">
      <c r="D44" s="374" t="s">
        <v>54</v>
      </c>
      <c r="E44" s="238" t="s">
        <v>55</v>
      </c>
      <c r="F44" s="239">
        <v>0</v>
      </c>
      <c r="G44" s="230">
        <f t="shared" si="0"/>
        <v>0</v>
      </c>
      <c r="H44" s="234">
        <v>0</v>
      </c>
      <c r="I44" s="239">
        <v>0</v>
      </c>
    </row>
    <row r="45" spans="4:9" ht="17.25" customHeight="1" x14ac:dyDescent="0.25">
      <c r="D45" s="375"/>
      <c r="E45" s="214" t="s">
        <v>56</v>
      </c>
      <c r="F45" s="239">
        <v>0</v>
      </c>
      <c r="G45" s="230">
        <f t="shared" si="0"/>
        <v>0</v>
      </c>
      <c r="H45" s="233">
        <v>0</v>
      </c>
      <c r="I45" s="239">
        <v>0</v>
      </c>
    </row>
    <row r="46" spans="4:9" ht="18" customHeight="1" x14ac:dyDescent="0.25">
      <c r="D46" s="375"/>
      <c r="E46" s="214" t="s">
        <v>57</v>
      </c>
      <c r="F46" s="239">
        <v>8</v>
      </c>
      <c r="G46" s="230">
        <f t="shared" si="0"/>
        <v>1.1283497884344147</v>
      </c>
      <c r="H46" s="234">
        <v>1278</v>
      </c>
      <c r="I46" s="239">
        <v>170</v>
      </c>
    </row>
    <row r="47" spans="4:9" ht="17.25" customHeight="1" thickBot="1" x14ac:dyDescent="0.3">
      <c r="D47" s="376"/>
      <c r="E47" s="216" t="s">
        <v>58</v>
      </c>
      <c r="F47" s="239">
        <v>9</v>
      </c>
      <c r="G47" s="230">
        <f t="shared" si="0"/>
        <v>1.2693935119887165</v>
      </c>
      <c r="H47" s="233">
        <v>999</v>
      </c>
      <c r="I47" s="239">
        <v>81</v>
      </c>
    </row>
    <row r="48" spans="4:9" x14ac:dyDescent="0.25">
      <c r="D48" s="383" t="s">
        <v>242</v>
      </c>
      <c r="E48" s="383"/>
      <c r="F48" s="383"/>
      <c r="G48" s="383"/>
      <c r="H48" s="383"/>
      <c r="I48" s="383"/>
    </row>
    <row r="49" spans="4:9" x14ac:dyDescent="0.25">
      <c r="D49" s="247"/>
      <c r="E49" s="247"/>
      <c r="F49" s="247"/>
      <c r="G49" s="247"/>
      <c r="H49" s="247"/>
      <c r="I49" s="247"/>
    </row>
  </sheetData>
  <mergeCells count="17">
    <mergeCell ref="D4:D6"/>
    <mergeCell ref="E4:E6"/>
    <mergeCell ref="F4:G5"/>
    <mergeCell ref="H4:I4"/>
    <mergeCell ref="D3:I3"/>
    <mergeCell ref="D7:E7"/>
    <mergeCell ref="D8:D10"/>
    <mergeCell ref="D11:D16"/>
    <mergeCell ref="D17:D19"/>
    <mergeCell ref="D20:D23"/>
    <mergeCell ref="D48:I48"/>
    <mergeCell ref="D24:D28"/>
    <mergeCell ref="D29:D33"/>
    <mergeCell ref="D34:D36"/>
    <mergeCell ref="D37:D40"/>
    <mergeCell ref="D41:D43"/>
    <mergeCell ref="D44:D47"/>
  </mergeCells>
  <pageMargins left="0.99" right="0.92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49"/>
  <sheetViews>
    <sheetView topLeftCell="A26" workbookViewId="0">
      <selection activeCell="N18" sqref="N17:N18"/>
    </sheetView>
  </sheetViews>
  <sheetFormatPr baseColWidth="10" defaultRowHeight="15" x14ac:dyDescent="0.25"/>
  <cols>
    <col min="4" max="4" width="13.5703125" customWidth="1"/>
    <col min="5" max="5" width="26.7109375" customWidth="1"/>
    <col min="6" max="6" width="17.140625" customWidth="1"/>
    <col min="7" max="7" width="15.140625" customWidth="1"/>
    <col min="8" max="8" width="12.85546875" customWidth="1"/>
    <col min="9" max="9" width="14" customWidth="1"/>
    <col min="10" max="10" width="14.5703125" customWidth="1"/>
    <col min="11" max="11" width="13.85546875" customWidth="1"/>
  </cols>
  <sheetData>
    <row r="4" spans="4:12" ht="27.75" customHeight="1" thickBot="1" x14ac:dyDescent="0.3">
      <c r="D4" s="396" t="s">
        <v>248</v>
      </c>
      <c r="E4" s="396"/>
      <c r="F4" s="396"/>
      <c r="G4" s="396"/>
      <c r="H4" s="396"/>
      <c r="I4" s="396"/>
      <c r="J4" s="396"/>
      <c r="K4" s="396"/>
    </row>
    <row r="5" spans="4:12" ht="16.5" customHeight="1" x14ac:dyDescent="0.25">
      <c r="D5" s="329" t="s">
        <v>183</v>
      </c>
      <c r="E5" s="393" t="s">
        <v>0</v>
      </c>
      <c r="F5" s="393" t="s">
        <v>243</v>
      </c>
      <c r="G5" s="393"/>
      <c r="H5" s="393" t="s">
        <v>244</v>
      </c>
      <c r="I5" s="393"/>
      <c r="J5" s="395" t="s">
        <v>1</v>
      </c>
      <c r="K5" s="395"/>
      <c r="L5" s="1"/>
    </row>
    <row r="6" spans="4:12" ht="14.25" customHeight="1" x14ac:dyDescent="0.25">
      <c r="D6" s="329"/>
      <c r="E6" s="393"/>
      <c r="F6" s="393"/>
      <c r="G6" s="393"/>
      <c r="H6" s="393"/>
      <c r="I6" s="393"/>
      <c r="J6" s="391" t="s">
        <v>4</v>
      </c>
      <c r="K6" s="391" t="s">
        <v>3</v>
      </c>
      <c r="L6" s="1"/>
    </row>
    <row r="7" spans="4:12" ht="2.25" customHeight="1" thickBot="1" x14ac:dyDescent="0.3">
      <c r="D7" s="382"/>
      <c r="E7" s="394"/>
      <c r="F7" s="394"/>
      <c r="G7" s="394"/>
      <c r="H7" s="394"/>
      <c r="I7" s="394"/>
      <c r="J7" s="392"/>
      <c r="K7" s="392"/>
      <c r="L7" s="1"/>
    </row>
    <row r="8" spans="4:12" ht="15" customHeight="1" x14ac:dyDescent="0.25">
      <c r="D8" s="397" t="s">
        <v>8</v>
      </c>
      <c r="E8" s="397"/>
      <c r="F8" s="227">
        <f t="shared" ref="F8:K8" si="0">SUM(F9:F48)</f>
        <v>89</v>
      </c>
      <c r="G8" s="251">
        <f t="shared" si="0"/>
        <v>99.999999999999972</v>
      </c>
      <c r="H8" s="252">
        <f t="shared" si="0"/>
        <v>65</v>
      </c>
      <c r="I8" s="251">
        <f t="shared" si="0"/>
        <v>100</v>
      </c>
      <c r="J8" s="253">
        <f t="shared" si="0"/>
        <v>1713</v>
      </c>
      <c r="K8" s="254">
        <f t="shared" si="0"/>
        <v>1735</v>
      </c>
    </row>
    <row r="9" spans="4:12" ht="15.75" customHeight="1" x14ac:dyDescent="0.25">
      <c r="D9" s="375" t="s">
        <v>9</v>
      </c>
      <c r="E9" s="211" t="s">
        <v>234</v>
      </c>
      <c r="F9" s="229">
        <v>48</v>
      </c>
      <c r="G9" s="230">
        <f>(F9/$F$8)*100</f>
        <v>53.932584269662918</v>
      </c>
      <c r="H9" s="255">
        <v>24</v>
      </c>
      <c r="I9" s="256">
        <f>(H9/$H$8)*100</f>
        <v>36.923076923076927</v>
      </c>
      <c r="J9" s="255">
        <v>580</v>
      </c>
      <c r="K9" s="255">
        <v>543</v>
      </c>
    </row>
    <row r="10" spans="4:12" ht="16.5" customHeight="1" x14ac:dyDescent="0.25">
      <c r="D10" s="375"/>
      <c r="E10" s="214" t="s">
        <v>235</v>
      </c>
      <c r="F10" s="233">
        <v>0</v>
      </c>
      <c r="G10" s="230">
        <f t="shared" ref="G10:G48" si="1">(F10/$F$8)*100</f>
        <v>0</v>
      </c>
      <c r="H10" s="233">
        <v>0</v>
      </c>
      <c r="I10" s="256">
        <f t="shared" ref="I10:I48" si="2">(H10/$H$8)*100</f>
        <v>0</v>
      </c>
      <c r="J10" s="233">
        <v>0</v>
      </c>
      <c r="K10" s="233">
        <v>93</v>
      </c>
    </row>
    <row r="11" spans="4:12" ht="18" customHeight="1" thickBot="1" x14ac:dyDescent="0.3">
      <c r="D11" s="376"/>
      <c r="E11" s="216" t="s">
        <v>12</v>
      </c>
      <c r="F11" s="235">
        <v>0</v>
      </c>
      <c r="G11" s="236">
        <f t="shared" si="1"/>
        <v>0</v>
      </c>
      <c r="H11" s="235">
        <v>0</v>
      </c>
      <c r="I11" s="257">
        <f t="shared" si="2"/>
        <v>0</v>
      </c>
      <c r="J11" s="235">
        <v>0</v>
      </c>
      <c r="K11" s="235">
        <v>0</v>
      </c>
    </row>
    <row r="12" spans="4:12" ht="17.25" customHeight="1" x14ac:dyDescent="0.25">
      <c r="D12" s="374" t="s">
        <v>13</v>
      </c>
      <c r="E12" s="238" t="s">
        <v>14</v>
      </c>
      <c r="F12" s="239">
        <v>8</v>
      </c>
      <c r="G12" s="230">
        <f t="shared" si="1"/>
        <v>8.9887640449438209</v>
      </c>
      <c r="H12" s="239">
        <v>2</v>
      </c>
      <c r="I12" s="256">
        <f t="shared" si="2"/>
        <v>3.0769230769230771</v>
      </c>
      <c r="J12" s="239">
        <v>37</v>
      </c>
      <c r="K12" s="239">
        <v>7</v>
      </c>
    </row>
    <row r="13" spans="4:12" ht="15.75" customHeight="1" x14ac:dyDescent="0.25">
      <c r="D13" s="375"/>
      <c r="E13" s="214" t="s">
        <v>236</v>
      </c>
      <c r="F13" s="239">
        <v>0</v>
      </c>
      <c r="G13" s="230">
        <f t="shared" si="1"/>
        <v>0</v>
      </c>
      <c r="H13" s="239">
        <v>0</v>
      </c>
      <c r="I13" s="256">
        <f t="shared" si="2"/>
        <v>0</v>
      </c>
      <c r="J13" s="239">
        <v>0</v>
      </c>
      <c r="K13" s="239">
        <v>0</v>
      </c>
    </row>
    <row r="14" spans="4:12" ht="16.5" customHeight="1" x14ac:dyDescent="0.25">
      <c r="D14" s="375"/>
      <c r="E14" s="214" t="s">
        <v>18</v>
      </c>
      <c r="F14" s="239">
        <v>0</v>
      </c>
      <c r="G14" s="230">
        <f t="shared" si="1"/>
        <v>0</v>
      </c>
      <c r="H14" s="239">
        <v>0</v>
      </c>
      <c r="I14" s="256">
        <f t="shared" si="2"/>
        <v>0</v>
      </c>
      <c r="J14" s="239">
        <v>0</v>
      </c>
      <c r="K14" s="239">
        <v>0</v>
      </c>
    </row>
    <row r="15" spans="4:12" ht="14.25" customHeight="1" x14ac:dyDescent="0.25">
      <c r="D15" s="375"/>
      <c r="E15" s="214" t="s">
        <v>245</v>
      </c>
      <c r="F15" s="239">
        <v>1</v>
      </c>
      <c r="G15" s="230">
        <f t="shared" si="1"/>
        <v>1.1235955056179776</v>
      </c>
      <c r="H15" s="239">
        <v>2</v>
      </c>
      <c r="I15" s="256">
        <f t="shared" si="2"/>
        <v>3.0769230769230771</v>
      </c>
      <c r="J15" s="239">
        <v>74</v>
      </c>
      <c r="K15" s="239">
        <v>14</v>
      </c>
    </row>
    <row r="16" spans="4:12" ht="15.75" customHeight="1" x14ac:dyDescent="0.25">
      <c r="D16" s="375"/>
      <c r="E16" s="214" t="s">
        <v>17</v>
      </c>
      <c r="F16" s="239">
        <v>0</v>
      </c>
      <c r="G16" s="230">
        <f t="shared" si="1"/>
        <v>0</v>
      </c>
      <c r="H16" s="239">
        <v>0</v>
      </c>
      <c r="I16" s="256">
        <f t="shared" si="2"/>
        <v>0</v>
      </c>
      <c r="J16" s="239">
        <v>0</v>
      </c>
      <c r="K16" s="239">
        <v>0</v>
      </c>
    </row>
    <row r="17" spans="4:11" ht="15.75" customHeight="1" thickBot="1" x14ac:dyDescent="0.3">
      <c r="D17" s="376"/>
      <c r="E17" s="216" t="s">
        <v>19</v>
      </c>
      <c r="F17" s="241">
        <v>0</v>
      </c>
      <c r="G17" s="236">
        <f t="shared" si="1"/>
        <v>0</v>
      </c>
      <c r="H17" s="241">
        <v>0</v>
      </c>
      <c r="I17" s="257">
        <f t="shared" si="2"/>
        <v>0</v>
      </c>
      <c r="J17" s="241">
        <v>0</v>
      </c>
      <c r="K17" s="241">
        <v>0</v>
      </c>
    </row>
    <row r="18" spans="4:11" x14ac:dyDescent="0.25">
      <c r="D18" s="374" t="s">
        <v>20</v>
      </c>
      <c r="E18" s="238" t="s">
        <v>21</v>
      </c>
      <c r="F18" s="239">
        <v>0</v>
      </c>
      <c r="G18" s="230">
        <f t="shared" si="1"/>
        <v>0</v>
      </c>
      <c r="H18" s="239">
        <v>0</v>
      </c>
      <c r="I18" s="256">
        <f t="shared" si="2"/>
        <v>0</v>
      </c>
      <c r="J18" s="239">
        <v>0</v>
      </c>
      <c r="K18" s="239">
        <v>0</v>
      </c>
    </row>
    <row r="19" spans="4:11" ht="14.25" customHeight="1" x14ac:dyDescent="0.25">
      <c r="D19" s="375"/>
      <c r="E19" s="214" t="s">
        <v>22</v>
      </c>
      <c r="F19" s="239">
        <v>0</v>
      </c>
      <c r="G19" s="230">
        <f t="shared" si="1"/>
        <v>0</v>
      </c>
      <c r="H19" s="239">
        <v>0</v>
      </c>
      <c r="I19" s="256">
        <f t="shared" si="2"/>
        <v>0</v>
      </c>
      <c r="J19" s="239">
        <v>0</v>
      </c>
      <c r="K19" s="239">
        <v>0</v>
      </c>
    </row>
    <row r="20" spans="4:11" ht="15" customHeight="1" thickBot="1" x14ac:dyDescent="0.3">
      <c r="D20" s="376"/>
      <c r="E20" s="216" t="s">
        <v>23</v>
      </c>
      <c r="F20" s="241">
        <v>1</v>
      </c>
      <c r="G20" s="236">
        <f t="shared" si="1"/>
        <v>1.1235955056179776</v>
      </c>
      <c r="H20" s="241">
        <v>7</v>
      </c>
      <c r="I20" s="257">
        <f t="shared" si="2"/>
        <v>10.76923076923077</v>
      </c>
      <c r="J20" s="241">
        <v>594</v>
      </c>
      <c r="K20" s="241">
        <v>85</v>
      </c>
    </row>
    <row r="21" spans="4:11" ht="15.75" customHeight="1" x14ac:dyDescent="0.25">
      <c r="D21" s="374" t="s">
        <v>24</v>
      </c>
      <c r="E21" s="238" t="s">
        <v>25</v>
      </c>
      <c r="F21" s="239">
        <v>7</v>
      </c>
      <c r="G21" s="230">
        <f t="shared" si="1"/>
        <v>7.8651685393258424</v>
      </c>
      <c r="H21" s="239">
        <v>9</v>
      </c>
      <c r="I21" s="256">
        <f t="shared" si="2"/>
        <v>13.846153846153847</v>
      </c>
      <c r="J21" s="239">
        <v>23</v>
      </c>
      <c r="K21" s="239">
        <v>47</v>
      </c>
    </row>
    <row r="22" spans="4:11" ht="18" customHeight="1" x14ac:dyDescent="0.25">
      <c r="D22" s="375"/>
      <c r="E22" s="214" t="s">
        <v>26</v>
      </c>
      <c r="F22" s="239">
        <v>2</v>
      </c>
      <c r="G22" s="230">
        <f t="shared" si="1"/>
        <v>2.2471910112359552</v>
      </c>
      <c r="H22" s="239">
        <v>8</v>
      </c>
      <c r="I22" s="256">
        <f t="shared" si="2"/>
        <v>12.307692307692308</v>
      </c>
      <c r="J22" s="239">
        <v>256</v>
      </c>
      <c r="K22" s="239">
        <v>304</v>
      </c>
    </row>
    <row r="23" spans="4:11" x14ac:dyDescent="0.25">
      <c r="D23" s="375"/>
      <c r="E23" s="214" t="s">
        <v>27</v>
      </c>
      <c r="F23" s="239">
        <v>0</v>
      </c>
      <c r="G23" s="230">
        <f t="shared" si="1"/>
        <v>0</v>
      </c>
      <c r="H23" s="239">
        <v>0</v>
      </c>
      <c r="I23" s="256">
        <f t="shared" si="2"/>
        <v>0</v>
      </c>
      <c r="J23" s="239">
        <v>0</v>
      </c>
      <c r="K23" s="239">
        <v>0</v>
      </c>
    </row>
    <row r="24" spans="4:11" ht="18.75" customHeight="1" thickBot="1" x14ac:dyDescent="0.3">
      <c r="D24" s="376"/>
      <c r="E24" s="216" t="s">
        <v>28</v>
      </c>
      <c r="F24" s="241">
        <v>0</v>
      </c>
      <c r="G24" s="236">
        <f t="shared" si="1"/>
        <v>0</v>
      </c>
      <c r="H24" s="241">
        <v>0</v>
      </c>
      <c r="I24" s="257">
        <f t="shared" si="2"/>
        <v>0</v>
      </c>
      <c r="J24" s="241">
        <v>0</v>
      </c>
      <c r="K24" s="241">
        <v>0</v>
      </c>
    </row>
    <row r="25" spans="4:11" ht="18.75" customHeight="1" x14ac:dyDescent="0.25">
      <c r="D25" s="374" t="s">
        <v>180</v>
      </c>
      <c r="E25" s="238" t="s">
        <v>30</v>
      </c>
      <c r="F25" s="239">
        <v>0</v>
      </c>
      <c r="G25" s="230">
        <f t="shared" si="1"/>
        <v>0</v>
      </c>
      <c r="H25" s="239">
        <v>0</v>
      </c>
      <c r="I25" s="256">
        <f t="shared" si="2"/>
        <v>0</v>
      </c>
      <c r="J25" s="239">
        <v>0</v>
      </c>
      <c r="K25" s="239">
        <v>0</v>
      </c>
    </row>
    <row r="26" spans="4:11" x14ac:dyDescent="0.25">
      <c r="D26" s="375"/>
      <c r="E26" s="214" t="s">
        <v>31</v>
      </c>
      <c r="F26" s="239">
        <v>0</v>
      </c>
      <c r="G26" s="230">
        <f t="shared" si="1"/>
        <v>0</v>
      </c>
      <c r="H26" s="239">
        <v>0</v>
      </c>
      <c r="I26" s="256">
        <f t="shared" si="2"/>
        <v>0</v>
      </c>
      <c r="J26" s="239">
        <v>0</v>
      </c>
      <c r="K26" s="239">
        <v>0</v>
      </c>
    </row>
    <row r="27" spans="4:11" ht="19.5" customHeight="1" x14ac:dyDescent="0.25">
      <c r="D27" s="375"/>
      <c r="E27" s="214" t="s">
        <v>32</v>
      </c>
      <c r="F27" s="239">
        <v>0</v>
      </c>
      <c r="G27" s="230">
        <f t="shared" si="1"/>
        <v>0</v>
      </c>
      <c r="H27" s="239">
        <v>0</v>
      </c>
      <c r="I27" s="256">
        <f t="shared" si="2"/>
        <v>0</v>
      </c>
      <c r="J27" s="239">
        <v>0</v>
      </c>
      <c r="K27" s="239">
        <v>0</v>
      </c>
    </row>
    <row r="28" spans="4:11" ht="18.75" customHeight="1" x14ac:dyDescent="0.25">
      <c r="D28" s="375"/>
      <c r="E28" s="214" t="s">
        <v>33</v>
      </c>
      <c r="F28" s="239">
        <v>0</v>
      </c>
      <c r="G28" s="230">
        <f t="shared" si="1"/>
        <v>0</v>
      </c>
      <c r="H28" s="239">
        <v>0</v>
      </c>
      <c r="I28" s="256">
        <f t="shared" si="2"/>
        <v>0</v>
      </c>
      <c r="J28" s="239">
        <v>0</v>
      </c>
      <c r="K28" s="239">
        <v>0</v>
      </c>
    </row>
    <row r="29" spans="4:11" ht="16.5" customHeight="1" thickBot="1" x14ac:dyDescent="0.3">
      <c r="D29" s="376"/>
      <c r="E29" s="216" t="s">
        <v>34</v>
      </c>
      <c r="F29" s="241">
        <v>1</v>
      </c>
      <c r="G29" s="236">
        <f t="shared" si="1"/>
        <v>1.1235955056179776</v>
      </c>
      <c r="H29" s="241">
        <v>4</v>
      </c>
      <c r="I29" s="257">
        <f t="shared" si="2"/>
        <v>6.1538461538461542</v>
      </c>
      <c r="J29" s="241">
        <v>29</v>
      </c>
      <c r="K29" s="241">
        <v>63</v>
      </c>
    </row>
    <row r="30" spans="4:11" ht="17.25" customHeight="1" x14ac:dyDescent="0.25">
      <c r="D30" s="374" t="s">
        <v>35</v>
      </c>
      <c r="E30" s="238" t="s">
        <v>36</v>
      </c>
      <c r="F30" s="239">
        <v>2</v>
      </c>
      <c r="G30" s="230">
        <f t="shared" si="1"/>
        <v>2.2471910112359552</v>
      </c>
      <c r="H30" s="239">
        <v>1</v>
      </c>
      <c r="I30" s="256">
        <f t="shared" si="2"/>
        <v>1.5384615384615385</v>
      </c>
      <c r="J30" s="239">
        <v>27</v>
      </c>
      <c r="K30" s="239">
        <v>0</v>
      </c>
    </row>
    <row r="31" spans="4:11" ht="15" customHeight="1" x14ac:dyDescent="0.25">
      <c r="D31" s="375"/>
      <c r="E31" s="214" t="s">
        <v>37</v>
      </c>
      <c r="F31" s="239">
        <v>6</v>
      </c>
      <c r="G31" s="230">
        <f t="shared" si="1"/>
        <v>6.7415730337078648</v>
      </c>
      <c r="H31" s="239">
        <v>1</v>
      </c>
      <c r="I31" s="256">
        <f t="shared" si="2"/>
        <v>1.5384615384615385</v>
      </c>
      <c r="J31" s="239">
        <v>4</v>
      </c>
      <c r="K31" s="239">
        <v>8</v>
      </c>
    </row>
    <row r="32" spans="4:11" ht="17.25" customHeight="1" x14ac:dyDescent="0.25">
      <c r="D32" s="375"/>
      <c r="E32" s="214" t="s">
        <v>237</v>
      </c>
      <c r="F32" s="239">
        <v>0</v>
      </c>
      <c r="G32" s="230">
        <f t="shared" si="1"/>
        <v>0</v>
      </c>
      <c r="H32" s="239">
        <v>0</v>
      </c>
      <c r="I32" s="256">
        <f t="shared" si="2"/>
        <v>0</v>
      </c>
      <c r="J32" s="239">
        <v>0</v>
      </c>
      <c r="K32" s="239">
        <v>0</v>
      </c>
    </row>
    <row r="33" spans="4:11" ht="19.5" customHeight="1" x14ac:dyDescent="0.25">
      <c r="D33" s="375"/>
      <c r="E33" s="214" t="s">
        <v>39</v>
      </c>
      <c r="F33" s="239">
        <v>0</v>
      </c>
      <c r="G33" s="230">
        <f t="shared" si="1"/>
        <v>0</v>
      </c>
      <c r="H33" s="239">
        <v>0</v>
      </c>
      <c r="I33" s="256">
        <f t="shared" si="2"/>
        <v>0</v>
      </c>
      <c r="J33" s="239">
        <v>0</v>
      </c>
      <c r="K33" s="239">
        <v>0</v>
      </c>
    </row>
    <row r="34" spans="4:11" ht="18" customHeight="1" thickBot="1" x14ac:dyDescent="0.3">
      <c r="D34" s="376"/>
      <c r="E34" s="216" t="s">
        <v>140</v>
      </c>
      <c r="F34" s="241">
        <v>0</v>
      </c>
      <c r="G34" s="236">
        <f t="shared" si="1"/>
        <v>0</v>
      </c>
      <c r="H34" s="241">
        <v>0</v>
      </c>
      <c r="I34" s="257">
        <f t="shared" si="2"/>
        <v>0</v>
      </c>
      <c r="J34" s="241">
        <v>0</v>
      </c>
      <c r="K34" s="241">
        <v>0</v>
      </c>
    </row>
    <row r="35" spans="4:11" ht="18" customHeight="1" x14ac:dyDescent="0.25">
      <c r="D35" s="374" t="s">
        <v>41</v>
      </c>
      <c r="E35" s="238" t="s">
        <v>42</v>
      </c>
      <c r="F35" s="239">
        <v>8</v>
      </c>
      <c r="G35" s="230">
        <f t="shared" si="1"/>
        <v>8.9887640449438209</v>
      </c>
      <c r="H35" s="239">
        <v>1</v>
      </c>
      <c r="I35" s="256">
        <f t="shared" si="2"/>
        <v>1.5384615384615385</v>
      </c>
      <c r="J35" s="239">
        <v>28</v>
      </c>
      <c r="K35" s="239">
        <v>27</v>
      </c>
    </row>
    <row r="36" spans="4:11" ht="18.75" customHeight="1" x14ac:dyDescent="0.25">
      <c r="D36" s="375"/>
      <c r="E36" s="214" t="s">
        <v>43</v>
      </c>
      <c r="F36" s="239">
        <v>1</v>
      </c>
      <c r="G36" s="230">
        <f t="shared" si="1"/>
        <v>1.1235955056179776</v>
      </c>
      <c r="H36" s="239">
        <v>1</v>
      </c>
      <c r="I36" s="256">
        <f t="shared" si="2"/>
        <v>1.5384615384615385</v>
      </c>
      <c r="J36" s="239">
        <v>5</v>
      </c>
      <c r="K36" s="239">
        <v>13</v>
      </c>
    </row>
    <row r="37" spans="4:11" ht="18.75" customHeight="1" thickBot="1" x14ac:dyDescent="0.3">
      <c r="D37" s="376"/>
      <c r="E37" s="216" t="s">
        <v>44</v>
      </c>
      <c r="F37" s="241">
        <v>3</v>
      </c>
      <c r="G37" s="236">
        <f t="shared" si="1"/>
        <v>3.3707865168539324</v>
      </c>
      <c r="H37" s="241">
        <v>4</v>
      </c>
      <c r="I37" s="257">
        <f t="shared" si="2"/>
        <v>6.1538461538461542</v>
      </c>
      <c r="J37" s="241">
        <v>45</v>
      </c>
      <c r="K37" s="241">
        <v>30</v>
      </c>
    </row>
    <row r="38" spans="4:11" ht="17.25" customHeight="1" x14ac:dyDescent="0.25">
      <c r="D38" s="374" t="s">
        <v>45</v>
      </c>
      <c r="E38" s="238" t="s">
        <v>46</v>
      </c>
      <c r="F38" s="239">
        <v>0</v>
      </c>
      <c r="G38" s="230">
        <f t="shared" si="1"/>
        <v>0</v>
      </c>
      <c r="H38" s="239">
        <v>0</v>
      </c>
      <c r="I38" s="256">
        <f t="shared" si="2"/>
        <v>0</v>
      </c>
      <c r="J38" s="239">
        <v>0</v>
      </c>
      <c r="K38" s="239">
        <v>0</v>
      </c>
    </row>
    <row r="39" spans="4:11" ht="16.5" customHeight="1" x14ac:dyDescent="0.25">
      <c r="D39" s="375"/>
      <c r="E39" s="214" t="s">
        <v>47</v>
      </c>
      <c r="F39" s="239">
        <v>0</v>
      </c>
      <c r="G39" s="230">
        <f t="shared" si="1"/>
        <v>0</v>
      </c>
      <c r="H39" s="239">
        <v>0</v>
      </c>
      <c r="I39" s="256">
        <f t="shared" si="2"/>
        <v>0</v>
      </c>
      <c r="J39" s="239">
        <v>0</v>
      </c>
      <c r="K39" s="239">
        <v>0</v>
      </c>
    </row>
    <row r="40" spans="4:11" ht="15.75" customHeight="1" x14ac:dyDescent="0.25">
      <c r="D40" s="375"/>
      <c r="E40" s="214" t="s">
        <v>48</v>
      </c>
      <c r="F40" s="239">
        <v>0</v>
      </c>
      <c r="G40" s="230">
        <f t="shared" si="1"/>
        <v>0</v>
      </c>
      <c r="H40" s="239">
        <v>0</v>
      </c>
      <c r="I40" s="256">
        <f t="shared" si="2"/>
        <v>0</v>
      </c>
      <c r="J40" s="239">
        <v>0</v>
      </c>
      <c r="K40" s="239">
        <v>0</v>
      </c>
    </row>
    <row r="41" spans="4:11" ht="19.5" customHeight="1" thickBot="1" x14ac:dyDescent="0.3">
      <c r="D41" s="376"/>
      <c r="E41" s="216" t="s">
        <v>49</v>
      </c>
      <c r="F41" s="241">
        <v>0</v>
      </c>
      <c r="G41" s="236">
        <f t="shared" si="1"/>
        <v>0</v>
      </c>
      <c r="H41" s="241">
        <v>0</v>
      </c>
      <c r="I41" s="257">
        <f t="shared" si="2"/>
        <v>0</v>
      </c>
      <c r="J41" s="241">
        <v>0</v>
      </c>
      <c r="K41" s="241">
        <v>0</v>
      </c>
    </row>
    <row r="42" spans="4:11" ht="15.75" customHeight="1" x14ac:dyDescent="0.25">
      <c r="D42" s="374" t="s">
        <v>50</v>
      </c>
      <c r="E42" s="238" t="s">
        <v>51</v>
      </c>
      <c r="F42" s="239">
        <v>0</v>
      </c>
      <c r="G42" s="230">
        <f t="shared" si="1"/>
        <v>0</v>
      </c>
      <c r="H42" s="239">
        <v>0</v>
      </c>
      <c r="I42" s="256">
        <f t="shared" si="2"/>
        <v>0</v>
      </c>
      <c r="J42" s="239">
        <v>0</v>
      </c>
      <c r="K42" s="239">
        <v>0</v>
      </c>
    </row>
    <row r="43" spans="4:11" ht="15.75" customHeight="1" x14ac:dyDescent="0.25">
      <c r="D43" s="375"/>
      <c r="E43" s="214" t="s">
        <v>52</v>
      </c>
      <c r="F43" s="239">
        <v>0</v>
      </c>
      <c r="G43" s="230">
        <f t="shared" si="1"/>
        <v>0</v>
      </c>
      <c r="H43" s="239">
        <v>0</v>
      </c>
      <c r="I43" s="256">
        <f t="shared" si="2"/>
        <v>0</v>
      </c>
      <c r="J43" s="239">
        <v>0</v>
      </c>
      <c r="K43" s="239">
        <v>0</v>
      </c>
    </row>
    <row r="44" spans="4:11" ht="19.5" customHeight="1" thickBot="1" x14ac:dyDescent="0.3">
      <c r="D44" s="376"/>
      <c r="E44" s="216" t="s">
        <v>143</v>
      </c>
      <c r="F44" s="241">
        <v>0</v>
      </c>
      <c r="G44" s="236">
        <f t="shared" si="1"/>
        <v>0</v>
      </c>
      <c r="H44" s="241">
        <v>0</v>
      </c>
      <c r="I44" s="257">
        <f t="shared" si="2"/>
        <v>0</v>
      </c>
      <c r="J44" s="241">
        <v>0</v>
      </c>
      <c r="K44" s="241">
        <v>0</v>
      </c>
    </row>
    <row r="45" spans="4:11" ht="15" customHeight="1" x14ac:dyDescent="0.25">
      <c r="D45" s="374" t="s">
        <v>54</v>
      </c>
      <c r="E45" s="238" t="s">
        <v>55</v>
      </c>
      <c r="F45" s="239">
        <v>0</v>
      </c>
      <c r="G45" s="230">
        <f t="shared" si="1"/>
        <v>0</v>
      </c>
      <c r="H45" s="239">
        <v>0</v>
      </c>
      <c r="I45" s="256">
        <f t="shared" si="2"/>
        <v>0</v>
      </c>
      <c r="J45" s="239">
        <v>0</v>
      </c>
      <c r="K45" s="239">
        <v>0</v>
      </c>
    </row>
    <row r="46" spans="4:11" ht="16.5" customHeight="1" x14ac:dyDescent="0.25">
      <c r="D46" s="375"/>
      <c r="E46" s="214" t="s">
        <v>56</v>
      </c>
      <c r="F46" s="239">
        <v>1</v>
      </c>
      <c r="G46" s="230">
        <f t="shared" si="1"/>
        <v>1.1235955056179776</v>
      </c>
      <c r="H46" s="239">
        <v>1</v>
      </c>
      <c r="I46" s="256">
        <f t="shared" si="2"/>
        <v>1.5384615384615385</v>
      </c>
      <c r="J46" s="239">
        <v>11</v>
      </c>
      <c r="K46" s="239">
        <v>501</v>
      </c>
    </row>
    <row r="47" spans="4:11" ht="16.5" customHeight="1" x14ac:dyDescent="0.25">
      <c r="D47" s="375"/>
      <c r="E47" s="214" t="s">
        <v>57</v>
      </c>
      <c r="F47" s="239">
        <v>0</v>
      </c>
      <c r="G47" s="230">
        <f t="shared" si="1"/>
        <v>0</v>
      </c>
      <c r="H47" s="239">
        <v>0</v>
      </c>
      <c r="I47" s="256">
        <f t="shared" si="2"/>
        <v>0</v>
      </c>
      <c r="J47" s="239">
        <v>0</v>
      </c>
      <c r="K47" s="239">
        <v>0</v>
      </c>
    </row>
    <row r="48" spans="4:11" ht="17.25" customHeight="1" thickBot="1" x14ac:dyDescent="0.3">
      <c r="D48" s="376"/>
      <c r="E48" s="216" t="s">
        <v>58</v>
      </c>
      <c r="F48" s="239">
        <v>0</v>
      </c>
      <c r="G48" s="230">
        <f t="shared" si="1"/>
        <v>0</v>
      </c>
      <c r="H48" s="239">
        <v>0</v>
      </c>
      <c r="I48" s="256">
        <f t="shared" si="2"/>
        <v>0</v>
      </c>
      <c r="J48" s="239">
        <v>0</v>
      </c>
      <c r="K48" s="239">
        <v>0</v>
      </c>
    </row>
    <row r="49" spans="4:11" x14ac:dyDescent="0.25">
      <c r="D49" s="398" t="s">
        <v>238</v>
      </c>
      <c r="E49" s="398"/>
      <c r="F49" s="398"/>
      <c r="G49" s="398"/>
      <c r="H49" s="398"/>
      <c r="I49" s="398"/>
      <c r="J49" s="398"/>
      <c r="K49" s="398"/>
    </row>
  </sheetData>
  <mergeCells count="20">
    <mergeCell ref="D35:D37"/>
    <mergeCell ref="D38:D41"/>
    <mergeCell ref="D42:D44"/>
    <mergeCell ref="D45:D48"/>
    <mergeCell ref="D49:K49"/>
    <mergeCell ref="D18:D20"/>
    <mergeCell ref="D21:D24"/>
    <mergeCell ref="D25:D29"/>
    <mergeCell ref="D30:D34"/>
    <mergeCell ref="J6:J7"/>
    <mergeCell ref="E5:E7"/>
    <mergeCell ref="D5:D7"/>
    <mergeCell ref="D8:E8"/>
    <mergeCell ref="D9:D11"/>
    <mergeCell ref="D12:D17"/>
    <mergeCell ref="K6:K7"/>
    <mergeCell ref="F5:G7"/>
    <mergeCell ref="H5:I7"/>
    <mergeCell ref="J5:K5"/>
    <mergeCell ref="D4:K4"/>
  </mergeCells>
  <pageMargins left="0.99" right="0.74" top="0.48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Y48"/>
  <sheetViews>
    <sheetView workbookViewId="0">
      <selection activeCell="D2" sqref="D2:L2"/>
    </sheetView>
  </sheetViews>
  <sheetFormatPr baseColWidth="10" defaultRowHeight="15" x14ac:dyDescent="0.25"/>
  <cols>
    <col min="5" max="5" width="22.85546875" customWidth="1"/>
    <col min="6" max="6" width="12.28515625" customWidth="1"/>
    <col min="7" max="7" width="12.7109375" customWidth="1"/>
    <col min="8" max="8" width="11.140625" customWidth="1"/>
    <col min="9" max="9" width="12.5703125" customWidth="1"/>
    <col min="10" max="10" width="11.85546875" customWidth="1"/>
    <col min="11" max="11" width="13.5703125" customWidth="1"/>
    <col min="12" max="12" width="11" customWidth="1"/>
  </cols>
  <sheetData>
    <row r="2" spans="4:25" ht="27" customHeight="1" thickBot="1" x14ac:dyDescent="0.3">
      <c r="D2" s="285" t="s">
        <v>182</v>
      </c>
      <c r="E2" s="285"/>
      <c r="F2" s="285"/>
      <c r="G2" s="285"/>
      <c r="H2" s="285"/>
      <c r="I2" s="285"/>
      <c r="J2" s="285"/>
      <c r="K2" s="285"/>
      <c r="L2" s="285"/>
    </row>
    <row r="3" spans="4:25" x14ac:dyDescent="0.25">
      <c r="D3" s="286" t="s">
        <v>171</v>
      </c>
      <c r="E3" s="289" t="s">
        <v>172</v>
      </c>
      <c r="F3" s="289" t="s">
        <v>173</v>
      </c>
      <c r="G3" s="289"/>
      <c r="H3" s="289"/>
      <c r="I3" s="289"/>
      <c r="J3" s="289"/>
      <c r="K3" s="289" t="s">
        <v>174</v>
      </c>
      <c r="L3" s="289" t="s">
        <v>175</v>
      </c>
    </row>
    <row r="4" spans="4:25" x14ac:dyDescent="0.25">
      <c r="D4" s="287"/>
      <c r="E4" s="290"/>
      <c r="F4" s="290" t="s">
        <v>8</v>
      </c>
      <c r="G4" s="290" t="s">
        <v>176</v>
      </c>
      <c r="H4" s="290"/>
      <c r="I4" s="290" t="s">
        <v>177</v>
      </c>
      <c r="J4" s="290"/>
      <c r="K4" s="290"/>
      <c r="L4" s="290"/>
    </row>
    <row r="5" spans="4:25" ht="15.75" thickBot="1" x14ac:dyDescent="0.3">
      <c r="D5" s="288"/>
      <c r="E5" s="291"/>
      <c r="F5" s="291"/>
      <c r="G5" s="149" t="s">
        <v>5</v>
      </c>
      <c r="H5" s="149" t="s">
        <v>6</v>
      </c>
      <c r="I5" s="149" t="s">
        <v>5</v>
      </c>
      <c r="J5" s="149" t="s">
        <v>6</v>
      </c>
      <c r="K5" s="291"/>
      <c r="L5" s="291"/>
      <c r="M5" s="134"/>
    </row>
    <row r="6" spans="4:25" x14ac:dyDescent="0.25">
      <c r="D6" s="293" t="s">
        <v>178</v>
      </c>
      <c r="E6" s="293"/>
      <c r="F6" s="135">
        <f>SUM(F7:F46)</f>
        <v>10850</v>
      </c>
      <c r="G6" s="135">
        <f>SUM(G7:G46)</f>
        <v>9293</v>
      </c>
      <c r="H6" s="136">
        <v>71.400000000000006</v>
      </c>
      <c r="I6" s="135">
        <f>SUM(I7:I46)</f>
        <v>1557</v>
      </c>
      <c r="J6" s="136">
        <v>28.6</v>
      </c>
      <c r="K6" s="135">
        <f>SUM(K7:K46)</f>
        <v>3828</v>
      </c>
      <c r="L6" s="135">
        <f>SUM(L7:L46)</f>
        <v>715</v>
      </c>
      <c r="N6" s="137"/>
    </row>
    <row r="7" spans="4:25" x14ac:dyDescent="0.25">
      <c r="D7" s="294" t="s">
        <v>9</v>
      </c>
      <c r="E7" s="138" t="s">
        <v>10</v>
      </c>
      <c r="F7" s="139">
        <f>SUM(I7+G7)</f>
        <v>545</v>
      </c>
      <c r="G7" s="140">
        <v>351</v>
      </c>
      <c r="H7" s="141">
        <f>(G7/$F$6)*100</f>
        <v>3.2350230414746544</v>
      </c>
      <c r="I7" s="140">
        <v>194</v>
      </c>
      <c r="J7" s="141">
        <f>(I7/$F$6)*100</f>
        <v>1.7880184331797235</v>
      </c>
      <c r="K7" s="140">
        <v>2</v>
      </c>
      <c r="L7" s="142">
        <v>2</v>
      </c>
      <c r="N7" s="143"/>
      <c r="Q7" s="143"/>
    </row>
    <row r="8" spans="4:25" x14ac:dyDescent="0.25">
      <c r="D8" s="294"/>
      <c r="E8" s="138" t="s">
        <v>179</v>
      </c>
      <c r="F8" s="139">
        <f t="shared" ref="F8:F46" si="0">SUM(I8+G8)</f>
        <v>1191</v>
      </c>
      <c r="G8" s="140">
        <v>1019</v>
      </c>
      <c r="H8" s="141">
        <f t="shared" ref="H8:H46" si="1">(G8/$F$6)*100</f>
        <v>9.3917050691244253</v>
      </c>
      <c r="I8" s="140">
        <v>172</v>
      </c>
      <c r="J8" s="141">
        <f t="shared" ref="J8:J46" si="2">(I8/$F$6)*100</f>
        <v>1.5852534562211984</v>
      </c>
      <c r="K8" s="140">
        <v>296</v>
      </c>
      <c r="L8" s="142">
        <v>21</v>
      </c>
      <c r="N8" s="143"/>
      <c r="Q8" s="143"/>
    </row>
    <row r="9" spans="4:25" ht="15.75" thickBot="1" x14ac:dyDescent="0.3">
      <c r="D9" s="295"/>
      <c r="E9" s="150" t="s">
        <v>12</v>
      </c>
      <c r="F9" s="151">
        <f t="shared" si="0"/>
        <v>1058</v>
      </c>
      <c r="G9" s="152">
        <v>939</v>
      </c>
      <c r="H9" s="153">
        <f t="shared" si="1"/>
        <v>8.654377880184331</v>
      </c>
      <c r="I9" s="152">
        <v>119</v>
      </c>
      <c r="J9" s="153">
        <f t="shared" si="2"/>
        <v>1.096774193548387</v>
      </c>
      <c r="K9" s="152">
        <v>330</v>
      </c>
      <c r="L9" s="154">
        <v>22</v>
      </c>
      <c r="N9" s="143"/>
      <c r="Q9" s="143"/>
      <c r="Y9" t="e">
        <f>+W9W9</f>
        <v>#NAME?</v>
      </c>
    </row>
    <row r="10" spans="4:25" x14ac:dyDescent="0.25">
      <c r="D10" s="296" t="s">
        <v>13</v>
      </c>
      <c r="E10" s="138" t="s">
        <v>14</v>
      </c>
      <c r="F10" s="139">
        <f t="shared" si="0"/>
        <v>187</v>
      </c>
      <c r="G10" s="142">
        <v>183</v>
      </c>
      <c r="H10" s="141">
        <f t="shared" si="1"/>
        <v>1.6866359447004609</v>
      </c>
      <c r="I10" s="142">
        <v>4</v>
      </c>
      <c r="J10" s="141">
        <f t="shared" si="2"/>
        <v>3.6866359447004608E-2</v>
      </c>
      <c r="K10" s="142">
        <v>174</v>
      </c>
      <c r="L10" s="142">
        <v>8</v>
      </c>
      <c r="M10" s="142"/>
      <c r="N10" s="143"/>
      <c r="Q10" s="143"/>
    </row>
    <row r="11" spans="4:25" x14ac:dyDescent="0.25">
      <c r="D11" s="294"/>
      <c r="E11" s="138" t="s">
        <v>15</v>
      </c>
      <c r="F11" s="139">
        <f t="shared" si="0"/>
        <v>190</v>
      </c>
      <c r="G11" s="142">
        <v>171</v>
      </c>
      <c r="H11" s="141">
        <f t="shared" si="1"/>
        <v>1.5760368663594471</v>
      </c>
      <c r="I11" s="142">
        <v>19</v>
      </c>
      <c r="J11" s="141">
        <f t="shared" si="2"/>
        <v>0.17511520737327188</v>
      </c>
      <c r="K11" s="142">
        <v>70</v>
      </c>
      <c r="L11" s="142">
        <v>4</v>
      </c>
      <c r="M11" s="142"/>
      <c r="N11" s="143"/>
      <c r="Q11" s="143"/>
    </row>
    <row r="12" spans="4:25" x14ac:dyDescent="0.25">
      <c r="D12" s="294"/>
      <c r="E12" s="138" t="s">
        <v>16</v>
      </c>
      <c r="F12" s="139">
        <f t="shared" si="0"/>
        <v>189</v>
      </c>
      <c r="G12" s="140">
        <v>166</v>
      </c>
      <c r="H12" s="141">
        <f t="shared" si="1"/>
        <v>1.5299539170506913</v>
      </c>
      <c r="I12" s="142">
        <v>23</v>
      </c>
      <c r="J12" s="141">
        <f t="shared" si="2"/>
        <v>0.2119815668202765</v>
      </c>
      <c r="K12" s="140"/>
      <c r="L12" s="142">
        <v>6</v>
      </c>
      <c r="M12" s="142"/>
      <c r="N12" s="143"/>
      <c r="Q12" s="143"/>
    </row>
    <row r="13" spans="4:25" ht="14.25" customHeight="1" x14ac:dyDescent="0.25">
      <c r="D13" s="294"/>
      <c r="E13" s="138" t="s">
        <v>17</v>
      </c>
      <c r="F13" s="139">
        <f t="shared" si="0"/>
        <v>150</v>
      </c>
      <c r="G13" s="142">
        <v>147</v>
      </c>
      <c r="H13" s="141">
        <f t="shared" si="1"/>
        <v>1.3548387096774193</v>
      </c>
      <c r="I13" s="142">
        <v>3</v>
      </c>
      <c r="J13" s="141">
        <f t="shared" si="2"/>
        <v>2.7649769585253454E-2</v>
      </c>
      <c r="K13" s="142">
        <v>227</v>
      </c>
      <c r="L13" s="142">
        <v>0</v>
      </c>
      <c r="M13" s="142"/>
      <c r="N13" s="143"/>
      <c r="Q13" s="143"/>
    </row>
    <row r="14" spans="4:25" x14ac:dyDescent="0.25">
      <c r="D14" s="294"/>
      <c r="E14" s="138" t="s">
        <v>18</v>
      </c>
      <c r="F14" s="139">
        <f t="shared" si="0"/>
        <v>275</v>
      </c>
      <c r="G14" s="144">
        <v>242</v>
      </c>
      <c r="H14" s="145">
        <f t="shared" si="1"/>
        <v>2.2304147465437789</v>
      </c>
      <c r="I14" s="146">
        <v>33</v>
      </c>
      <c r="J14" s="145">
        <f t="shared" si="2"/>
        <v>0.30414746543778803</v>
      </c>
      <c r="K14" s="146">
        <v>61</v>
      </c>
      <c r="L14" s="142">
        <v>33</v>
      </c>
      <c r="M14" s="142"/>
      <c r="N14" s="143"/>
      <c r="Q14" s="143"/>
    </row>
    <row r="15" spans="4:25" ht="15.75" thickBot="1" x14ac:dyDescent="0.3">
      <c r="D15" s="295"/>
      <c r="E15" s="150" t="s">
        <v>19</v>
      </c>
      <c r="F15" s="151">
        <f t="shared" si="0"/>
        <v>176</v>
      </c>
      <c r="G15" s="154">
        <v>174</v>
      </c>
      <c r="H15" s="153">
        <f t="shared" si="1"/>
        <v>1.6036866359447004</v>
      </c>
      <c r="I15" s="154">
        <v>2</v>
      </c>
      <c r="J15" s="153">
        <f t="shared" si="2"/>
        <v>1.8433179723502304E-2</v>
      </c>
      <c r="K15" s="154">
        <v>42</v>
      </c>
      <c r="L15" s="154">
        <v>16</v>
      </c>
      <c r="M15" s="142"/>
      <c r="N15" s="143"/>
      <c r="Q15" s="143"/>
    </row>
    <row r="16" spans="4:25" x14ac:dyDescent="0.25">
      <c r="D16" s="296" t="s">
        <v>20</v>
      </c>
      <c r="E16" s="138" t="s">
        <v>21</v>
      </c>
      <c r="F16" s="139">
        <f t="shared" si="0"/>
        <v>166</v>
      </c>
      <c r="G16" s="142">
        <v>161</v>
      </c>
      <c r="H16" s="141">
        <f t="shared" si="1"/>
        <v>1.4838709677419355</v>
      </c>
      <c r="I16" s="142">
        <v>5</v>
      </c>
      <c r="J16" s="141">
        <f t="shared" si="2"/>
        <v>4.6082949308755762E-2</v>
      </c>
      <c r="K16" s="142">
        <v>57</v>
      </c>
      <c r="L16" s="142">
        <v>5</v>
      </c>
      <c r="M16" s="142"/>
      <c r="N16" s="143"/>
      <c r="Q16" s="143"/>
    </row>
    <row r="17" spans="4:17" x14ac:dyDescent="0.25">
      <c r="D17" s="294"/>
      <c r="E17" s="138" t="s">
        <v>22</v>
      </c>
      <c r="F17" s="139">
        <f t="shared" si="0"/>
        <v>158</v>
      </c>
      <c r="G17" s="142">
        <v>154</v>
      </c>
      <c r="H17" s="141">
        <f t="shared" si="1"/>
        <v>1.4193548387096775</v>
      </c>
      <c r="I17" s="142">
        <v>4</v>
      </c>
      <c r="J17" s="141">
        <f t="shared" si="2"/>
        <v>3.6866359447004608E-2</v>
      </c>
      <c r="K17" s="142">
        <v>85</v>
      </c>
      <c r="L17" s="142"/>
      <c r="M17" s="142"/>
      <c r="N17" s="143"/>
      <c r="Q17" s="143"/>
    </row>
    <row r="18" spans="4:17" ht="15.75" thickBot="1" x14ac:dyDescent="0.3">
      <c r="D18" s="295"/>
      <c r="E18" s="150" t="s">
        <v>23</v>
      </c>
      <c r="F18" s="151">
        <f t="shared" si="0"/>
        <v>382</v>
      </c>
      <c r="G18" s="152">
        <v>266</v>
      </c>
      <c r="H18" s="153">
        <f t="shared" si="1"/>
        <v>2.4516129032258065</v>
      </c>
      <c r="I18" s="154">
        <v>116</v>
      </c>
      <c r="J18" s="153">
        <f t="shared" si="2"/>
        <v>1.0691244239631337</v>
      </c>
      <c r="K18" s="154">
        <v>73</v>
      </c>
      <c r="L18" s="154">
        <v>5</v>
      </c>
      <c r="M18" s="142"/>
      <c r="N18" s="143"/>
      <c r="Q18" s="143"/>
    </row>
    <row r="19" spans="4:17" x14ac:dyDescent="0.25">
      <c r="D19" s="296" t="s">
        <v>24</v>
      </c>
      <c r="E19" s="138" t="s">
        <v>25</v>
      </c>
      <c r="F19" s="139">
        <f t="shared" si="0"/>
        <v>303</v>
      </c>
      <c r="G19" s="140">
        <v>283</v>
      </c>
      <c r="H19" s="141">
        <f t="shared" si="1"/>
        <v>2.6082949308755761</v>
      </c>
      <c r="I19" s="142">
        <v>20</v>
      </c>
      <c r="J19" s="141">
        <f t="shared" si="2"/>
        <v>0.18433179723502305</v>
      </c>
      <c r="K19" s="142">
        <v>43</v>
      </c>
      <c r="L19" s="142">
        <v>7</v>
      </c>
      <c r="M19" s="142"/>
      <c r="N19" s="143"/>
      <c r="Q19" s="143"/>
    </row>
    <row r="20" spans="4:17" x14ac:dyDescent="0.25">
      <c r="D20" s="294"/>
      <c r="E20" s="138" t="s">
        <v>26</v>
      </c>
      <c r="F20" s="139">
        <f t="shared" si="0"/>
        <v>327</v>
      </c>
      <c r="G20" s="140">
        <v>285</v>
      </c>
      <c r="H20" s="141">
        <f t="shared" si="1"/>
        <v>2.6267281105990783</v>
      </c>
      <c r="I20" s="142">
        <v>42</v>
      </c>
      <c r="J20" s="141">
        <f t="shared" si="2"/>
        <v>0.38709677419354838</v>
      </c>
      <c r="K20" s="142">
        <v>143</v>
      </c>
      <c r="L20" s="142">
        <v>24</v>
      </c>
      <c r="M20" s="142"/>
      <c r="N20" s="143"/>
      <c r="Q20" s="143"/>
    </row>
    <row r="21" spans="4:17" x14ac:dyDescent="0.25">
      <c r="D21" s="294"/>
      <c r="E21" s="138" t="s">
        <v>27</v>
      </c>
      <c r="F21" s="139">
        <f t="shared" si="0"/>
        <v>326</v>
      </c>
      <c r="G21" s="139">
        <v>118</v>
      </c>
      <c r="H21" s="141">
        <f t="shared" si="1"/>
        <v>1.0875576036866361</v>
      </c>
      <c r="I21" s="140">
        <v>208</v>
      </c>
      <c r="J21" s="141">
        <f t="shared" si="2"/>
        <v>1.9170506912442395</v>
      </c>
      <c r="K21" s="142">
        <v>11</v>
      </c>
      <c r="L21" s="142">
        <v>21</v>
      </c>
      <c r="M21" s="142"/>
      <c r="N21" s="143"/>
      <c r="Q21" s="143"/>
    </row>
    <row r="22" spans="4:17" ht="15.75" thickBot="1" x14ac:dyDescent="0.3">
      <c r="D22" s="295"/>
      <c r="E22" s="150" t="s">
        <v>28</v>
      </c>
      <c r="F22" s="151">
        <f t="shared" si="0"/>
        <v>84</v>
      </c>
      <c r="G22" s="152">
        <v>79</v>
      </c>
      <c r="H22" s="153">
        <f t="shared" si="1"/>
        <v>0.72811059907834108</v>
      </c>
      <c r="I22" s="154">
        <v>5</v>
      </c>
      <c r="J22" s="153">
        <f t="shared" si="2"/>
        <v>4.6082949308755762E-2</v>
      </c>
      <c r="K22" s="154">
        <v>77</v>
      </c>
      <c r="L22" s="154">
        <v>48</v>
      </c>
      <c r="M22" s="147"/>
      <c r="N22" s="143"/>
      <c r="Q22" s="143"/>
    </row>
    <row r="23" spans="4:17" x14ac:dyDescent="0.25">
      <c r="D23" s="296" t="s">
        <v>180</v>
      </c>
      <c r="E23" s="138" t="s">
        <v>30</v>
      </c>
      <c r="F23" s="139">
        <f t="shared" si="0"/>
        <v>735</v>
      </c>
      <c r="G23" s="140">
        <v>676</v>
      </c>
      <c r="H23" s="141">
        <f t="shared" si="1"/>
        <v>6.2304147465437794</v>
      </c>
      <c r="I23" s="142">
        <v>59</v>
      </c>
      <c r="J23" s="141">
        <f t="shared" si="2"/>
        <v>0.54377880184331806</v>
      </c>
      <c r="K23" s="140">
        <v>237</v>
      </c>
      <c r="L23" s="142">
        <v>4</v>
      </c>
      <c r="M23" s="147"/>
      <c r="N23" s="143"/>
      <c r="Q23" s="143"/>
    </row>
    <row r="24" spans="4:17" x14ac:dyDescent="0.25">
      <c r="D24" s="294"/>
      <c r="E24" s="138" t="s">
        <v>31</v>
      </c>
      <c r="F24" s="139">
        <f t="shared" si="0"/>
        <v>119</v>
      </c>
      <c r="G24" s="140">
        <v>108</v>
      </c>
      <c r="H24" s="141">
        <f t="shared" si="1"/>
        <v>0.99539170506912444</v>
      </c>
      <c r="I24" s="142">
        <v>11</v>
      </c>
      <c r="J24" s="141">
        <f t="shared" si="2"/>
        <v>0.10138248847926268</v>
      </c>
      <c r="K24" s="142">
        <v>48</v>
      </c>
      <c r="L24" s="142">
        <v>29</v>
      </c>
      <c r="M24" s="147"/>
      <c r="N24" s="143"/>
      <c r="Q24" s="143"/>
    </row>
    <row r="25" spans="4:17" x14ac:dyDescent="0.25">
      <c r="D25" s="294"/>
      <c r="E25" s="138" t="s">
        <v>32</v>
      </c>
      <c r="F25" s="139">
        <f t="shared" si="0"/>
        <v>360</v>
      </c>
      <c r="G25" s="140">
        <v>347</v>
      </c>
      <c r="H25" s="141">
        <f t="shared" si="1"/>
        <v>3.1981566820276495</v>
      </c>
      <c r="I25" s="142">
        <v>13</v>
      </c>
      <c r="J25" s="141">
        <f t="shared" si="2"/>
        <v>0.11981566820276497</v>
      </c>
      <c r="K25" s="142">
        <v>48</v>
      </c>
      <c r="L25" s="142">
        <v>11</v>
      </c>
      <c r="M25" s="142"/>
      <c r="N25" s="143"/>
      <c r="Q25" s="143"/>
    </row>
    <row r="26" spans="4:17" x14ac:dyDescent="0.25">
      <c r="D26" s="294"/>
      <c r="E26" s="138" t="s">
        <v>33</v>
      </c>
      <c r="F26" s="139">
        <f t="shared" si="0"/>
        <v>178</v>
      </c>
      <c r="G26" s="146">
        <v>159</v>
      </c>
      <c r="H26" s="145">
        <f t="shared" si="1"/>
        <v>1.4654377880184331</v>
      </c>
      <c r="I26" s="146">
        <v>19</v>
      </c>
      <c r="J26" s="145">
        <f t="shared" si="2"/>
        <v>0.17511520737327188</v>
      </c>
      <c r="K26" s="142">
        <v>71</v>
      </c>
      <c r="L26" s="142">
        <v>154</v>
      </c>
      <c r="M26" s="142"/>
      <c r="N26" s="143"/>
      <c r="Q26" s="143"/>
    </row>
    <row r="27" spans="4:17" ht="15.75" thickBot="1" x14ac:dyDescent="0.3">
      <c r="D27" s="295"/>
      <c r="E27" s="150" t="s">
        <v>139</v>
      </c>
      <c r="F27" s="151">
        <f t="shared" si="0"/>
        <v>47</v>
      </c>
      <c r="G27" s="154">
        <v>44</v>
      </c>
      <c r="H27" s="153">
        <f t="shared" si="1"/>
        <v>0.40552995391705071</v>
      </c>
      <c r="I27" s="154">
        <v>3</v>
      </c>
      <c r="J27" s="153">
        <f t="shared" si="2"/>
        <v>2.7649769585253454E-2</v>
      </c>
      <c r="K27" s="154">
        <v>0</v>
      </c>
      <c r="L27" s="154">
        <v>0</v>
      </c>
      <c r="M27" s="142"/>
      <c r="N27" s="143"/>
      <c r="Q27" s="143"/>
    </row>
    <row r="28" spans="4:17" x14ac:dyDescent="0.25">
      <c r="D28" s="296" t="s">
        <v>35</v>
      </c>
      <c r="E28" s="138" t="s">
        <v>36</v>
      </c>
      <c r="F28" s="139">
        <f t="shared" si="0"/>
        <v>219</v>
      </c>
      <c r="G28" s="140">
        <v>200</v>
      </c>
      <c r="H28" s="141">
        <f t="shared" si="1"/>
        <v>1.8433179723502304</v>
      </c>
      <c r="I28" s="142">
        <v>19</v>
      </c>
      <c r="J28" s="141">
        <f t="shared" si="2"/>
        <v>0.17511520737327188</v>
      </c>
      <c r="K28" s="140">
        <v>90</v>
      </c>
      <c r="L28" s="142">
        <v>0</v>
      </c>
      <c r="M28" s="142"/>
      <c r="N28" s="143"/>
      <c r="Q28" s="143"/>
    </row>
    <row r="29" spans="4:17" x14ac:dyDescent="0.25">
      <c r="D29" s="294"/>
      <c r="E29" s="138" t="s">
        <v>37</v>
      </c>
      <c r="F29" s="139">
        <f t="shared" si="0"/>
        <v>229</v>
      </c>
      <c r="G29" s="140">
        <v>208</v>
      </c>
      <c r="H29" s="141">
        <f t="shared" si="1"/>
        <v>1.9170506912442395</v>
      </c>
      <c r="I29" s="142">
        <v>21</v>
      </c>
      <c r="J29" s="141">
        <f t="shared" si="2"/>
        <v>0.19354838709677419</v>
      </c>
      <c r="K29" s="140">
        <v>257</v>
      </c>
      <c r="L29" s="142">
        <v>11</v>
      </c>
      <c r="M29" s="142"/>
      <c r="N29" s="143"/>
      <c r="Q29" s="143"/>
    </row>
    <row r="30" spans="4:17" x14ac:dyDescent="0.25">
      <c r="D30" s="294"/>
      <c r="E30" s="138" t="s">
        <v>38</v>
      </c>
      <c r="F30" s="139">
        <f t="shared" si="0"/>
        <v>103</v>
      </c>
      <c r="G30" s="140">
        <v>103</v>
      </c>
      <c r="H30" s="141">
        <f t="shared" si="1"/>
        <v>0.94930875576036866</v>
      </c>
      <c r="I30" s="142"/>
      <c r="J30" s="141">
        <f t="shared" si="2"/>
        <v>0</v>
      </c>
      <c r="K30" s="140">
        <v>85</v>
      </c>
      <c r="L30" s="142">
        <v>27</v>
      </c>
      <c r="M30" s="142"/>
      <c r="N30" s="143"/>
      <c r="Q30" s="143"/>
    </row>
    <row r="31" spans="4:17" x14ac:dyDescent="0.25">
      <c r="D31" s="294"/>
      <c r="E31" s="138" t="s">
        <v>39</v>
      </c>
      <c r="F31" s="139">
        <f t="shared" si="0"/>
        <v>76</v>
      </c>
      <c r="G31" s="142">
        <v>72</v>
      </c>
      <c r="H31" s="141">
        <f t="shared" si="1"/>
        <v>0.66359447004608296</v>
      </c>
      <c r="I31" s="142">
        <v>4</v>
      </c>
      <c r="J31" s="141">
        <f t="shared" si="2"/>
        <v>3.6866359447004608E-2</v>
      </c>
      <c r="K31" s="140">
        <v>14</v>
      </c>
      <c r="L31" s="142">
        <v>4</v>
      </c>
      <c r="M31" s="142"/>
      <c r="N31" s="143"/>
      <c r="Q31" s="143"/>
    </row>
    <row r="32" spans="4:17" ht="15.75" thickBot="1" x14ac:dyDescent="0.3">
      <c r="D32" s="295"/>
      <c r="E32" s="150" t="s">
        <v>40</v>
      </c>
      <c r="F32" s="151">
        <f t="shared" si="0"/>
        <v>201</v>
      </c>
      <c r="G32" s="152">
        <v>191</v>
      </c>
      <c r="H32" s="153">
        <f t="shared" si="1"/>
        <v>1.76036866359447</v>
      </c>
      <c r="I32" s="154">
        <v>10</v>
      </c>
      <c r="J32" s="153">
        <f t="shared" si="2"/>
        <v>9.2165898617511524E-2</v>
      </c>
      <c r="K32" s="152">
        <v>22</v>
      </c>
      <c r="L32" s="154">
        <v>48</v>
      </c>
      <c r="M32" s="142"/>
      <c r="N32" s="143"/>
      <c r="Q32" s="143"/>
    </row>
    <row r="33" spans="4:17" x14ac:dyDescent="0.25">
      <c r="D33" s="296" t="s">
        <v>41</v>
      </c>
      <c r="E33" s="138" t="s">
        <v>42</v>
      </c>
      <c r="F33" s="139">
        <f t="shared" si="0"/>
        <v>59</v>
      </c>
      <c r="G33" s="140">
        <v>34</v>
      </c>
      <c r="H33" s="141">
        <f t="shared" si="1"/>
        <v>0.31336405529953915</v>
      </c>
      <c r="I33" s="142">
        <v>25</v>
      </c>
      <c r="J33" s="141">
        <f t="shared" si="2"/>
        <v>0.2304147465437788</v>
      </c>
      <c r="K33" s="142">
        <v>19</v>
      </c>
      <c r="L33" s="142">
        <v>3</v>
      </c>
      <c r="M33" s="142"/>
      <c r="N33" s="143"/>
      <c r="Q33" s="143"/>
    </row>
    <row r="34" spans="4:17" x14ac:dyDescent="0.25">
      <c r="D34" s="294"/>
      <c r="E34" s="138" t="s">
        <v>43</v>
      </c>
      <c r="F34" s="139">
        <f t="shared" si="0"/>
        <v>74</v>
      </c>
      <c r="G34" s="144">
        <v>45</v>
      </c>
      <c r="H34" s="145">
        <f t="shared" si="1"/>
        <v>0.41474654377880188</v>
      </c>
      <c r="I34" s="144">
        <v>29</v>
      </c>
      <c r="J34" s="145">
        <f t="shared" si="2"/>
        <v>0.26728110599078342</v>
      </c>
      <c r="K34" s="144">
        <v>37</v>
      </c>
      <c r="L34" s="142">
        <v>7</v>
      </c>
      <c r="M34" s="142"/>
      <c r="N34" s="143"/>
      <c r="Q34" s="143"/>
    </row>
    <row r="35" spans="4:17" ht="15.75" thickBot="1" x14ac:dyDescent="0.3">
      <c r="D35" s="295"/>
      <c r="E35" s="150" t="s">
        <v>44</v>
      </c>
      <c r="F35" s="151">
        <f t="shared" si="0"/>
        <v>935</v>
      </c>
      <c r="G35" s="152">
        <v>629</v>
      </c>
      <c r="H35" s="153">
        <f t="shared" si="1"/>
        <v>5.7972350230414751</v>
      </c>
      <c r="I35" s="152">
        <v>306</v>
      </c>
      <c r="J35" s="153">
        <f t="shared" si="2"/>
        <v>2.8202764976958528</v>
      </c>
      <c r="K35" s="152">
        <v>587</v>
      </c>
      <c r="L35" s="154">
        <v>24</v>
      </c>
      <c r="M35" s="142"/>
      <c r="N35" s="143"/>
      <c r="Q35" s="143"/>
    </row>
    <row r="36" spans="4:17" x14ac:dyDescent="0.25">
      <c r="D36" s="296" t="s">
        <v>45</v>
      </c>
      <c r="E36" s="138" t="s">
        <v>46</v>
      </c>
      <c r="F36" s="139">
        <f t="shared" si="0"/>
        <v>79</v>
      </c>
      <c r="G36" s="142">
        <v>78</v>
      </c>
      <c r="H36" s="141">
        <f t="shared" si="1"/>
        <v>0.71889400921658986</v>
      </c>
      <c r="I36" s="142">
        <v>1</v>
      </c>
      <c r="J36" s="141">
        <f t="shared" si="2"/>
        <v>9.2165898617511521E-3</v>
      </c>
      <c r="K36" s="142">
        <v>39</v>
      </c>
      <c r="L36" s="142">
        <v>5</v>
      </c>
      <c r="M36" s="142"/>
      <c r="N36" s="143"/>
      <c r="Q36" s="143"/>
    </row>
    <row r="37" spans="4:17" x14ac:dyDescent="0.25">
      <c r="D37" s="294"/>
      <c r="E37" s="138" t="s">
        <v>47</v>
      </c>
      <c r="F37" s="139">
        <f t="shared" si="0"/>
        <v>136</v>
      </c>
      <c r="G37" s="140">
        <v>135</v>
      </c>
      <c r="H37" s="141">
        <f t="shared" si="1"/>
        <v>1.2442396313364055</v>
      </c>
      <c r="I37" s="142">
        <v>1</v>
      </c>
      <c r="J37" s="141">
        <f t="shared" si="2"/>
        <v>9.2165898617511521E-3</v>
      </c>
      <c r="K37" s="142">
        <v>111</v>
      </c>
      <c r="L37" s="142">
        <v>85</v>
      </c>
      <c r="M37" s="142"/>
      <c r="N37" s="143"/>
      <c r="Q37" s="143"/>
    </row>
    <row r="38" spans="4:17" x14ac:dyDescent="0.25">
      <c r="D38" s="294"/>
      <c r="E38" s="138" t="s">
        <v>48</v>
      </c>
      <c r="F38" s="139">
        <f t="shared" si="0"/>
        <v>81</v>
      </c>
      <c r="G38" s="146">
        <v>67</v>
      </c>
      <c r="H38" s="145">
        <f t="shared" si="1"/>
        <v>0.61751152073732718</v>
      </c>
      <c r="I38" s="146">
        <v>14</v>
      </c>
      <c r="J38" s="145">
        <f t="shared" si="2"/>
        <v>0.12903225806451613</v>
      </c>
      <c r="K38" s="142">
        <v>89</v>
      </c>
      <c r="L38" s="142">
        <v>17</v>
      </c>
      <c r="M38" s="142"/>
      <c r="N38" s="143"/>
      <c r="Q38" s="143"/>
    </row>
    <row r="39" spans="4:17" ht="15.75" thickBot="1" x14ac:dyDescent="0.3">
      <c r="D39" s="295"/>
      <c r="E39" s="150" t="s">
        <v>49</v>
      </c>
      <c r="F39" s="151">
        <f t="shared" si="0"/>
        <v>925</v>
      </c>
      <c r="G39" s="152">
        <v>895</v>
      </c>
      <c r="H39" s="153">
        <f t="shared" si="1"/>
        <v>8.2488479262672811</v>
      </c>
      <c r="I39" s="154">
        <v>30</v>
      </c>
      <c r="J39" s="153">
        <f t="shared" si="2"/>
        <v>0.27649769585253459</v>
      </c>
      <c r="K39" s="152">
        <v>256</v>
      </c>
      <c r="L39" s="154">
        <v>39</v>
      </c>
      <c r="M39" s="142"/>
      <c r="N39" s="143"/>
      <c r="Q39" s="143"/>
    </row>
    <row r="40" spans="4:17" x14ac:dyDescent="0.25">
      <c r="D40" s="296" t="s">
        <v>50</v>
      </c>
      <c r="E40" s="138" t="s">
        <v>51</v>
      </c>
      <c r="F40" s="139">
        <f t="shared" si="0"/>
        <v>68</v>
      </c>
      <c r="G40" s="142">
        <v>65</v>
      </c>
      <c r="H40" s="141">
        <f t="shared" si="1"/>
        <v>0.59907834101382496</v>
      </c>
      <c r="I40" s="142">
        <v>3</v>
      </c>
      <c r="J40" s="141">
        <f t="shared" si="2"/>
        <v>2.7649769585253454E-2</v>
      </c>
      <c r="K40" s="142">
        <v>3</v>
      </c>
      <c r="L40" s="142">
        <v>1</v>
      </c>
      <c r="M40" s="142"/>
      <c r="N40" s="143"/>
      <c r="Q40" s="143"/>
    </row>
    <row r="41" spans="4:17" x14ac:dyDescent="0.25">
      <c r="D41" s="294"/>
      <c r="E41" s="138" t="s">
        <v>52</v>
      </c>
      <c r="F41" s="139">
        <f t="shared" si="0"/>
        <v>172</v>
      </c>
      <c r="G41" s="140">
        <v>172</v>
      </c>
      <c r="H41" s="141">
        <f t="shared" si="1"/>
        <v>1.5852534562211984</v>
      </c>
      <c r="I41" s="142"/>
      <c r="J41" s="141">
        <f t="shared" si="2"/>
        <v>0</v>
      </c>
      <c r="K41" s="142">
        <v>34</v>
      </c>
      <c r="L41" s="142">
        <v>10</v>
      </c>
      <c r="M41" s="142"/>
      <c r="N41" s="143"/>
      <c r="Q41" s="143"/>
    </row>
    <row r="42" spans="4:17" ht="15.75" thickBot="1" x14ac:dyDescent="0.3">
      <c r="D42" s="295"/>
      <c r="E42" s="155" t="s">
        <v>53</v>
      </c>
      <c r="F42" s="151">
        <f t="shared" si="0"/>
        <v>42</v>
      </c>
      <c r="G42" s="154">
        <v>40</v>
      </c>
      <c r="H42" s="153">
        <f t="shared" si="1"/>
        <v>0.3686635944700461</v>
      </c>
      <c r="I42" s="154">
        <v>2</v>
      </c>
      <c r="J42" s="153">
        <f t="shared" si="2"/>
        <v>1.8433179723502304E-2</v>
      </c>
      <c r="K42" s="154">
        <v>23</v>
      </c>
      <c r="L42" s="154">
        <v>14</v>
      </c>
      <c r="M42" s="147"/>
      <c r="N42" s="143"/>
      <c r="Q42" s="143"/>
    </row>
    <row r="43" spans="4:17" x14ac:dyDescent="0.25">
      <c r="D43" s="296" t="s">
        <v>54</v>
      </c>
      <c r="E43" s="138" t="s">
        <v>55</v>
      </c>
      <c r="F43" s="139">
        <f t="shared" si="0"/>
        <v>43</v>
      </c>
      <c r="G43" s="142">
        <v>42</v>
      </c>
      <c r="H43" s="141">
        <f t="shared" si="1"/>
        <v>0.38709677419354838</v>
      </c>
      <c r="I43" s="142">
        <v>1</v>
      </c>
      <c r="J43" s="141">
        <f t="shared" si="2"/>
        <v>9.2165898617511521E-3</v>
      </c>
      <c r="K43" s="142">
        <v>13</v>
      </c>
      <c r="L43" s="142">
        <v>0</v>
      </c>
      <c r="M43" s="142"/>
      <c r="N43" s="143"/>
      <c r="Q43" s="143"/>
    </row>
    <row r="44" spans="4:17" x14ac:dyDescent="0.25">
      <c r="D44" s="294"/>
      <c r="E44" s="138" t="s">
        <v>56</v>
      </c>
      <c r="F44" s="139">
        <f t="shared" si="0"/>
        <v>4</v>
      </c>
      <c r="G44" s="139"/>
      <c r="H44" s="141">
        <f t="shared" si="1"/>
        <v>0</v>
      </c>
      <c r="I44" s="142">
        <v>4</v>
      </c>
      <c r="J44" s="141">
        <f t="shared" si="2"/>
        <v>3.6866359447004608E-2</v>
      </c>
      <c r="K44" s="140">
        <v>0</v>
      </c>
      <c r="L44" s="142">
        <v>0</v>
      </c>
      <c r="M44" s="142"/>
      <c r="N44" s="143"/>
      <c r="Q44" s="143"/>
    </row>
    <row r="45" spans="4:17" x14ac:dyDescent="0.25">
      <c r="D45" s="294"/>
      <c r="E45" s="138" t="s">
        <v>57</v>
      </c>
      <c r="F45" s="139">
        <f t="shared" si="0"/>
        <v>65</v>
      </c>
      <c r="G45" s="146">
        <v>65</v>
      </c>
      <c r="H45" s="145">
        <f t="shared" si="1"/>
        <v>0.59907834101382496</v>
      </c>
      <c r="I45" s="146"/>
      <c r="J45" s="145">
        <f t="shared" si="2"/>
        <v>0</v>
      </c>
      <c r="K45" s="142">
        <v>49</v>
      </c>
      <c r="L45" s="142">
        <v>0</v>
      </c>
      <c r="M45" s="142"/>
      <c r="N45" s="143"/>
      <c r="Q45" s="143"/>
    </row>
    <row r="46" spans="4:17" ht="15.75" thickBot="1" x14ac:dyDescent="0.3">
      <c r="D46" s="295"/>
      <c r="E46" s="150" t="s">
        <v>58</v>
      </c>
      <c r="F46" s="151">
        <f t="shared" si="0"/>
        <v>193</v>
      </c>
      <c r="G46" s="154">
        <v>180</v>
      </c>
      <c r="H46" s="153">
        <f t="shared" si="1"/>
        <v>1.6589861751152075</v>
      </c>
      <c r="I46" s="154">
        <v>13</v>
      </c>
      <c r="J46" s="153">
        <f t="shared" si="2"/>
        <v>0.11981566820276497</v>
      </c>
      <c r="K46" s="154">
        <v>5</v>
      </c>
      <c r="L46" s="154">
        <v>0</v>
      </c>
      <c r="M46" s="142"/>
      <c r="N46" s="143"/>
      <c r="Q46" s="143"/>
    </row>
    <row r="47" spans="4:17" x14ac:dyDescent="0.25">
      <c r="D47" s="292" t="s">
        <v>181</v>
      </c>
      <c r="E47" s="292"/>
      <c r="F47" s="292"/>
      <c r="G47" s="292"/>
      <c r="H47" s="292"/>
      <c r="I47" s="292"/>
      <c r="J47" s="292"/>
      <c r="K47" s="292"/>
      <c r="L47" s="292"/>
    </row>
    <row r="48" spans="4:17" ht="15.75" x14ac:dyDescent="0.25">
      <c r="D48" s="148"/>
    </row>
  </sheetData>
  <mergeCells count="21">
    <mergeCell ref="D47:L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  <mergeCell ref="D2:L2"/>
    <mergeCell ref="D3:D5"/>
    <mergeCell ref="E3:E5"/>
    <mergeCell ref="F3:J3"/>
    <mergeCell ref="K3:K5"/>
    <mergeCell ref="L3:L5"/>
    <mergeCell ref="F4:F5"/>
    <mergeCell ref="G4:H4"/>
    <mergeCell ref="I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58"/>
  <sheetViews>
    <sheetView topLeftCell="A31" workbookViewId="0">
      <selection activeCell="D5" sqref="D5:F5"/>
    </sheetView>
  </sheetViews>
  <sheetFormatPr baseColWidth="10" defaultRowHeight="15" x14ac:dyDescent="0.25"/>
  <cols>
    <col min="4" max="4" width="63.5703125" customWidth="1"/>
    <col min="5" max="5" width="20" style="23" customWidth="1"/>
    <col min="6" max="6" width="15.42578125" style="23" customWidth="1"/>
    <col min="9" max="9" width="68.140625" customWidth="1"/>
    <col min="10" max="10" width="24.42578125" customWidth="1"/>
  </cols>
  <sheetData>
    <row r="2" spans="4:10" ht="18.75" x14ac:dyDescent="0.25">
      <c r="D2" s="298"/>
      <c r="E2" s="298"/>
      <c r="F2" s="298"/>
    </row>
    <row r="3" spans="4:10" ht="18.75" x14ac:dyDescent="0.25">
      <c r="D3" s="298"/>
      <c r="E3" s="298"/>
      <c r="F3" s="298"/>
    </row>
    <row r="4" spans="4:10" ht="18" customHeight="1" x14ac:dyDescent="0.25">
      <c r="D4" s="163"/>
      <c r="E4" s="163"/>
      <c r="F4" s="163"/>
    </row>
    <row r="5" spans="4:10" ht="24" customHeight="1" thickBot="1" x14ac:dyDescent="0.3">
      <c r="D5" s="299" t="s">
        <v>194</v>
      </c>
      <c r="E5" s="299"/>
      <c r="F5" s="299"/>
      <c r="H5" s="1"/>
    </row>
    <row r="6" spans="4:10" x14ac:dyDescent="0.25">
      <c r="D6" s="300" t="s">
        <v>189</v>
      </c>
      <c r="E6" s="303" t="s">
        <v>91</v>
      </c>
      <c r="F6" s="304"/>
      <c r="G6" s="1"/>
    </row>
    <row r="7" spans="4:10" x14ac:dyDescent="0.25">
      <c r="D7" s="301"/>
      <c r="E7" s="305"/>
      <c r="F7" s="306"/>
      <c r="G7" s="1"/>
    </row>
    <row r="8" spans="4:10" ht="15.75" thickBot="1" x14ac:dyDescent="0.3">
      <c r="D8" s="302"/>
      <c r="E8" s="164" t="s">
        <v>5</v>
      </c>
      <c r="F8" s="165" t="s">
        <v>6</v>
      </c>
      <c r="G8" s="1"/>
    </row>
    <row r="9" spans="4:10" x14ac:dyDescent="0.25">
      <c r="D9" s="166" t="s">
        <v>8</v>
      </c>
      <c r="E9" s="167">
        <f>SUM(E10:E31)</f>
        <v>10850</v>
      </c>
      <c r="F9" s="168">
        <f>SUM(F10:F31)</f>
        <v>99.999999999999986</v>
      </c>
      <c r="G9" s="1"/>
      <c r="J9" s="23"/>
    </row>
    <row r="10" spans="4:10" ht="26.25" customHeight="1" x14ac:dyDescent="0.25">
      <c r="D10" s="169" t="s">
        <v>64</v>
      </c>
      <c r="E10" s="170">
        <v>1348</v>
      </c>
      <c r="F10" s="171">
        <v>5.4</v>
      </c>
      <c r="G10" s="1"/>
    </row>
    <row r="11" spans="4:10" ht="29.25" customHeight="1" x14ac:dyDescent="0.25">
      <c r="D11" s="169" t="s">
        <v>65</v>
      </c>
      <c r="E11" s="172">
        <v>4</v>
      </c>
      <c r="F11" s="171">
        <v>0.2</v>
      </c>
      <c r="G11" s="173"/>
      <c r="H11" s="173"/>
      <c r="I11" s="173"/>
      <c r="J11" s="173"/>
    </row>
    <row r="12" spans="4:10" ht="23.25" customHeight="1" x14ac:dyDescent="0.25">
      <c r="D12" s="169" t="s">
        <v>66</v>
      </c>
      <c r="E12" s="170">
        <v>272</v>
      </c>
      <c r="F12" s="171">
        <v>4.5</v>
      </c>
      <c r="G12" s="173"/>
      <c r="H12" s="173"/>
      <c r="I12" s="173"/>
      <c r="J12" s="173"/>
    </row>
    <row r="13" spans="4:10" ht="33" customHeight="1" x14ac:dyDescent="0.25">
      <c r="D13" s="169" t="s">
        <v>67</v>
      </c>
      <c r="E13" s="172">
        <v>16</v>
      </c>
      <c r="F13" s="171">
        <v>0.6</v>
      </c>
      <c r="G13" s="1"/>
    </row>
    <row r="14" spans="4:10" ht="34.5" customHeight="1" x14ac:dyDescent="0.25">
      <c r="D14" s="174" t="s">
        <v>68</v>
      </c>
      <c r="E14" s="172">
        <v>9</v>
      </c>
      <c r="F14" s="171">
        <v>0.2</v>
      </c>
      <c r="G14" s="1"/>
    </row>
    <row r="15" spans="4:10" ht="29.25" customHeight="1" x14ac:dyDescent="0.25">
      <c r="D15" s="169" t="s">
        <v>69</v>
      </c>
      <c r="E15" s="172">
        <v>64</v>
      </c>
      <c r="F15" s="171">
        <v>1.6</v>
      </c>
      <c r="G15" s="175"/>
      <c r="H15" s="175"/>
    </row>
    <row r="16" spans="4:10" ht="33" customHeight="1" x14ac:dyDescent="0.25">
      <c r="D16" s="174" t="s">
        <v>70</v>
      </c>
      <c r="E16" s="170">
        <v>7219</v>
      </c>
      <c r="F16" s="171">
        <v>66.8</v>
      </c>
      <c r="G16" s="173"/>
      <c r="H16" s="173"/>
    </row>
    <row r="17" spans="4:8" ht="28.5" customHeight="1" x14ac:dyDescent="0.25">
      <c r="D17" s="169" t="s">
        <v>190</v>
      </c>
      <c r="E17" s="172">
        <v>94</v>
      </c>
      <c r="F17" s="171">
        <v>0.8</v>
      </c>
      <c r="G17" s="173"/>
      <c r="H17" s="173"/>
    </row>
    <row r="18" spans="4:8" ht="30" customHeight="1" x14ac:dyDescent="0.25">
      <c r="D18" s="169" t="s">
        <v>72</v>
      </c>
      <c r="E18" s="170">
        <v>677</v>
      </c>
      <c r="F18" s="171">
        <v>6.7</v>
      </c>
      <c r="G18" s="173"/>
      <c r="H18" s="173"/>
    </row>
    <row r="19" spans="4:8" ht="27.75" customHeight="1" x14ac:dyDescent="0.25">
      <c r="D19" s="169" t="s">
        <v>191</v>
      </c>
      <c r="E19" s="172">
        <v>47</v>
      </c>
      <c r="F19" s="171">
        <v>1.1000000000000001</v>
      </c>
      <c r="G19" s="1"/>
    </row>
    <row r="20" spans="4:8" ht="27" customHeight="1" x14ac:dyDescent="0.25">
      <c r="D20" s="169" t="s">
        <v>74</v>
      </c>
      <c r="E20" s="170">
        <v>127</v>
      </c>
      <c r="F20" s="171">
        <v>1.3</v>
      </c>
      <c r="G20" s="1"/>
    </row>
    <row r="21" spans="4:8" ht="27.75" customHeight="1" x14ac:dyDescent="0.25">
      <c r="D21" s="169" t="s">
        <v>75</v>
      </c>
      <c r="E21" s="172">
        <v>31</v>
      </c>
      <c r="F21" s="171">
        <v>0.2</v>
      </c>
      <c r="G21" s="1"/>
    </row>
    <row r="22" spans="4:8" ht="27.75" customHeight="1" x14ac:dyDescent="0.25">
      <c r="D22" s="169" t="s">
        <v>76</v>
      </c>
      <c r="E22" s="172">
        <v>50</v>
      </c>
      <c r="F22" s="171">
        <v>0.5</v>
      </c>
      <c r="G22" s="1"/>
    </row>
    <row r="23" spans="4:8" ht="26.25" customHeight="1" x14ac:dyDescent="0.25">
      <c r="D23" s="169" t="s">
        <v>77</v>
      </c>
      <c r="E23" s="172">
        <v>30</v>
      </c>
      <c r="F23" s="171">
        <v>0.1</v>
      </c>
      <c r="G23" s="1"/>
    </row>
    <row r="24" spans="4:8" ht="24" customHeight="1" x14ac:dyDescent="0.25">
      <c r="D24" s="169" t="s">
        <v>78</v>
      </c>
      <c r="E24" s="172">
        <v>1</v>
      </c>
      <c r="F24" s="171">
        <v>0</v>
      </c>
      <c r="G24" s="1"/>
    </row>
    <row r="25" spans="4:8" ht="25.5" customHeight="1" x14ac:dyDescent="0.25">
      <c r="D25" s="169" t="s">
        <v>79</v>
      </c>
      <c r="E25" s="170">
        <v>53</v>
      </c>
      <c r="F25" s="171">
        <v>0.9</v>
      </c>
      <c r="G25" s="1"/>
    </row>
    <row r="26" spans="4:8" ht="30" customHeight="1" x14ac:dyDescent="0.25">
      <c r="D26" s="174" t="s">
        <v>80</v>
      </c>
      <c r="E26" s="170">
        <v>255</v>
      </c>
      <c r="F26" s="171">
        <v>1.6</v>
      </c>
      <c r="G26" s="1"/>
    </row>
    <row r="27" spans="4:8" ht="31.5" customHeight="1" x14ac:dyDescent="0.25">
      <c r="D27" s="169" t="s">
        <v>81</v>
      </c>
      <c r="E27" s="170">
        <v>184</v>
      </c>
      <c r="F27" s="171">
        <v>0.4</v>
      </c>
      <c r="G27" s="1"/>
    </row>
    <row r="28" spans="4:8" ht="27" customHeight="1" x14ac:dyDescent="0.25">
      <c r="D28" s="169" t="s">
        <v>82</v>
      </c>
      <c r="E28" s="172">
        <v>120</v>
      </c>
      <c r="F28" s="171">
        <v>3.5</v>
      </c>
      <c r="G28" s="1"/>
    </row>
    <row r="29" spans="4:8" ht="36.75" customHeight="1" x14ac:dyDescent="0.25">
      <c r="D29" s="174" t="s">
        <v>83</v>
      </c>
      <c r="E29" s="172">
        <v>4</v>
      </c>
      <c r="F29" s="171">
        <v>0.1</v>
      </c>
      <c r="G29" s="1"/>
    </row>
    <row r="30" spans="4:8" ht="26.25" customHeight="1" x14ac:dyDescent="0.25">
      <c r="D30" s="169" t="s">
        <v>84</v>
      </c>
      <c r="E30" s="172">
        <v>0</v>
      </c>
      <c r="F30" s="171">
        <v>0</v>
      </c>
      <c r="G30" s="1"/>
    </row>
    <row r="31" spans="4:8" ht="27.75" customHeight="1" thickBot="1" x14ac:dyDescent="0.3">
      <c r="D31" s="176" t="s">
        <v>192</v>
      </c>
      <c r="E31" s="177">
        <v>245</v>
      </c>
      <c r="F31" s="178">
        <v>3.5</v>
      </c>
      <c r="G31" s="1"/>
    </row>
    <row r="32" spans="4:8" ht="15.75" customHeight="1" x14ac:dyDescent="0.25">
      <c r="D32" s="307" t="s">
        <v>193</v>
      </c>
      <c r="E32" s="307"/>
      <c r="F32" s="307"/>
    </row>
    <row r="33" spans="4:11" x14ac:dyDescent="0.25">
      <c r="D33" s="297"/>
      <c r="E33" s="297"/>
      <c r="F33" s="297"/>
    </row>
    <row r="34" spans="4:11" x14ac:dyDescent="0.25">
      <c r="D34" s="297"/>
      <c r="E34" s="297"/>
      <c r="F34" s="297"/>
      <c r="I34" s="1"/>
      <c r="J34" s="1"/>
      <c r="K34" s="1"/>
    </row>
    <row r="35" spans="4:11" x14ac:dyDescent="0.25">
      <c r="D35" s="297"/>
      <c r="E35" s="297"/>
      <c r="F35" s="297"/>
      <c r="I35" s="1"/>
      <c r="J35" s="179"/>
      <c r="K35" s="179"/>
    </row>
    <row r="36" spans="4:11" x14ac:dyDescent="0.25">
      <c r="E36" s="79"/>
      <c r="F36" s="79"/>
      <c r="I36" s="180"/>
      <c r="J36" s="77"/>
      <c r="K36" s="181"/>
    </row>
    <row r="37" spans="4:11" x14ac:dyDescent="0.25">
      <c r="D37" s="169"/>
      <c r="I37" s="180"/>
      <c r="J37" s="77"/>
      <c r="K37" s="181"/>
    </row>
    <row r="38" spans="4:11" x14ac:dyDescent="0.25">
      <c r="D38" s="169"/>
      <c r="I38" s="180"/>
      <c r="J38" s="77"/>
      <c r="K38" s="181"/>
    </row>
    <row r="39" spans="4:11" x14ac:dyDescent="0.25">
      <c r="D39" s="169"/>
      <c r="I39" s="180"/>
      <c r="J39" s="77"/>
      <c r="K39" s="181"/>
    </row>
    <row r="40" spans="4:11" x14ac:dyDescent="0.25">
      <c r="D40" s="169"/>
      <c r="I40" s="182"/>
      <c r="J40" s="77"/>
      <c r="K40" s="181"/>
    </row>
    <row r="41" spans="4:11" x14ac:dyDescent="0.25">
      <c r="D41" s="169"/>
      <c r="I41" s="180"/>
      <c r="J41" s="77"/>
      <c r="K41" s="181"/>
    </row>
    <row r="42" spans="4:11" x14ac:dyDescent="0.25">
      <c r="D42" s="169"/>
      <c r="I42" s="182"/>
      <c r="J42" s="77"/>
      <c r="K42" s="183"/>
    </row>
    <row r="43" spans="4:11" x14ac:dyDescent="0.25">
      <c r="D43" s="169"/>
      <c r="I43" s="182"/>
      <c r="J43" s="77"/>
      <c r="K43" s="181"/>
    </row>
    <row r="44" spans="4:11" x14ac:dyDescent="0.25">
      <c r="D44" s="169"/>
      <c r="I44" s="180"/>
      <c r="J44" s="77"/>
      <c r="K44" s="181"/>
    </row>
    <row r="45" spans="4:11" x14ac:dyDescent="0.25">
      <c r="D45" s="169"/>
      <c r="I45" s="180"/>
      <c r="J45" s="77"/>
      <c r="K45" s="181"/>
    </row>
    <row r="46" spans="4:11" x14ac:dyDescent="0.25">
      <c r="D46" s="169"/>
      <c r="I46" s="182"/>
      <c r="J46" s="77"/>
      <c r="K46" s="181"/>
    </row>
    <row r="47" spans="4:11" x14ac:dyDescent="0.25">
      <c r="D47" s="169"/>
      <c r="I47" s="180"/>
      <c r="J47" s="77"/>
      <c r="K47" s="181"/>
    </row>
    <row r="48" spans="4:11" x14ac:dyDescent="0.25">
      <c r="D48" s="169"/>
      <c r="I48" s="180"/>
      <c r="J48" s="77"/>
      <c r="K48" s="181"/>
    </row>
    <row r="49" spans="4:11" x14ac:dyDescent="0.25">
      <c r="D49" s="169"/>
      <c r="I49" s="180"/>
      <c r="J49" s="77"/>
      <c r="K49" s="181"/>
    </row>
    <row r="50" spans="4:11" x14ac:dyDescent="0.25">
      <c r="D50" s="169"/>
      <c r="I50" s="180"/>
      <c r="J50" s="77"/>
      <c r="K50" s="181"/>
    </row>
    <row r="51" spans="4:11" x14ac:dyDescent="0.25">
      <c r="D51" s="169"/>
      <c r="I51" s="180"/>
      <c r="J51" s="77"/>
      <c r="K51" s="181"/>
    </row>
    <row r="52" spans="4:11" x14ac:dyDescent="0.25">
      <c r="D52" s="169"/>
      <c r="I52" s="180"/>
      <c r="J52" s="77"/>
      <c r="K52" s="181"/>
    </row>
    <row r="53" spans="4:11" x14ac:dyDescent="0.25">
      <c r="D53" s="169"/>
      <c r="I53" s="180"/>
      <c r="J53" s="77"/>
      <c r="K53" s="181"/>
    </row>
    <row r="54" spans="4:11" x14ac:dyDescent="0.25">
      <c r="D54" s="169"/>
      <c r="I54" s="180"/>
      <c r="J54" s="77"/>
      <c r="K54" s="181"/>
    </row>
    <row r="55" spans="4:11" x14ac:dyDescent="0.25">
      <c r="D55" s="169"/>
      <c r="I55" s="180"/>
      <c r="J55" s="77"/>
      <c r="K55" s="181"/>
    </row>
    <row r="56" spans="4:11" x14ac:dyDescent="0.25">
      <c r="D56" s="169"/>
      <c r="I56" s="180"/>
      <c r="J56" s="77"/>
      <c r="K56" s="181"/>
    </row>
    <row r="57" spans="4:11" x14ac:dyDescent="0.25">
      <c r="D57" s="180"/>
      <c r="I57" s="180"/>
      <c r="J57" s="77"/>
      <c r="K57" s="181"/>
    </row>
    <row r="58" spans="4:11" x14ac:dyDescent="0.25">
      <c r="D58" s="180"/>
    </row>
  </sheetData>
  <mergeCells count="9">
    <mergeCell ref="D33:F33"/>
    <mergeCell ref="D34:F34"/>
    <mergeCell ref="D35:F35"/>
    <mergeCell ref="D2:F2"/>
    <mergeCell ref="D3:F3"/>
    <mergeCell ref="D5:F5"/>
    <mergeCell ref="D6:D8"/>
    <mergeCell ref="E6:F7"/>
    <mergeCell ref="D32:F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46"/>
  <sheetViews>
    <sheetView workbookViewId="0">
      <selection activeCell="D3" sqref="D3:F3"/>
    </sheetView>
  </sheetViews>
  <sheetFormatPr baseColWidth="10" defaultRowHeight="15" x14ac:dyDescent="0.25"/>
  <cols>
    <col min="2" max="2" width="12.28515625" customWidth="1"/>
    <col min="4" max="4" width="55.42578125" customWidth="1"/>
    <col min="5" max="5" width="24.140625" customWidth="1"/>
    <col min="6" max="6" width="19" customWidth="1"/>
    <col min="9" max="9" width="41.7109375" customWidth="1"/>
  </cols>
  <sheetData>
    <row r="3" spans="4:9" ht="35.25" customHeight="1" thickBot="1" x14ac:dyDescent="0.3">
      <c r="D3" s="299" t="s">
        <v>216</v>
      </c>
      <c r="E3" s="299"/>
      <c r="F3" s="299"/>
    </row>
    <row r="4" spans="4:9" ht="21" customHeight="1" thickBot="1" x14ac:dyDescent="0.3">
      <c r="D4" s="184" t="s">
        <v>195</v>
      </c>
      <c r="E4" s="185" t="s">
        <v>5</v>
      </c>
      <c r="F4" s="186" t="s">
        <v>6</v>
      </c>
    </row>
    <row r="5" spans="4:9" x14ac:dyDescent="0.25">
      <c r="D5" s="187" t="s">
        <v>8</v>
      </c>
      <c r="E5" s="188">
        <f>SUM(E6:E24)</f>
        <v>715</v>
      </c>
      <c r="F5" s="189">
        <f>SUM(F6:F24)</f>
        <v>100</v>
      </c>
    </row>
    <row r="6" spans="4:9" ht="24" customHeight="1" x14ac:dyDescent="0.25">
      <c r="D6" s="190" t="s">
        <v>196</v>
      </c>
      <c r="E6" s="191">
        <v>25</v>
      </c>
      <c r="F6" s="192">
        <f>(E6/$E$5)*100</f>
        <v>3.4965034965034967</v>
      </c>
    </row>
    <row r="7" spans="4:9" ht="24" customHeight="1" x14ac:dyDescent="0.25">
      <c r="D7" s="190" t="s">
        <v>197</v>
      </c>
      <c r="E7" s="191">
        <v>13</v>
      </c>
      <c r="F7" s="192">
        <f t="shared" ref="F7:F24" si="0">(E7/$E$5)*100</f>
        <v>1.8181818181818181</v>
      </c>
      <c r="G7" s="95"/>
      <c r="I7" s="1"/>
    </row>
    <row r="8" spans="4:9" ht="27" customHeight="1" x14ac:dyDescent="0.25">
      <c r="D8" s="190" t="s">
        <v>198</v>
      </c>
      <c r="E8" s="191">
        <v>36</v>
      </c>
      <c r="F8" s="192">
        <f t="shared" si="0"/>
        <v>5.034965034965035</v>
      </c>
      <c r="I8" s="1"/>
    </row>
    <row r="9" spans="4:9" ht="25.5" customHeight="1" x14ac:dyDescent="0.25">
      <c r="D9" s="190" t="s">
        <v>199</v>
      </c>
      <c r="E9" s="191">
        <v>20</v>
      </c>
      <c r="F9" s="192">
        <f t="shared" si="0"/>
        <v>2.7972027972027971</v>
      </c>
      <c r="I9" s="1"/>
    </row>
    <row r="10" spans="4:9" ht="27" customHeight="1" x14ac:dyDescent="0.25">
      <c r="D10" s="190" t="s">
        <v>200</v>
      </c>
      <c r="E10" s="191">
        <v>16</v>
      </c>
      <c r="F10" s="192">
        <f t="shared" si="0"/>
        <v>2.2377622377622379</v>
      </c>
      <c r="I10" s="1"/>
    </row>
    <row r="11" spans="4:9" ht="26.25" customHeight="1" x14ac:dyDescent="0.25">
      <c r="D11" s="190" t="s">
        <v>201</v>
      </c>
      <c r="E11" s="191">
        <v>51</v>
      </c>
      <c r="F11" s="192">
        <f t="shared" si="0"/>
        <v>7.1328671328671325</v>
      </c>
      <c r="I11" s="1"/>
    </row>
    <row r="12" spans="4:9" ht="31.5" customHeight="1" x14ac:dyDescent="0.25">
      <c r="D12" s="190" t="s">
        <v>202</v>
      </c>
      <c r="E12" s="191">
        <v>8</v>
      </c>
      <c r="F12" s="192">
        <f t="shared" si="0"/>
        <v>1.118881118881119</v>
      </c>
      <c r="I12" s="1"/>
    </row>
    <row r="13" spans="4:9" ht="26.25" customHeight="1" x14ac:dyDescent="0.25">
      <c r="D13" s="190" t="s">
        <v>203</v>
      </c>
      <c r="E13" s="191">
        <v>6</v>
      </c>
      <c r="F13" s="192">
        <f t="shared" si="0"/>
        <v>0.83916083916083917</v>
      </c>
      <c r="I13" s="1"/>
    </row>
    <row r="14" spans="4:9" ht="28.5" customHeight="1" x14ac:dyDescent="0.25">
      <c r="D14" s="190" t="s">
        <v>204</v>
      </c>
      <c r="E14" s="191">
        <v>19</v>
      </c>
      <c r="F14" s="192">
        <f t="shared" si="0"/>
        <v>2.6573426573426575</v>
      </c>
      <c r="I14" s="1"/>
    </row>
    <row r="15" spans="4:9" ht="27.75" customHeight="1" x14ac:dyDescent="0.25">
      <c r="D15" s="190" t="s">
        <v>205</v>
      </c>
      <c r="E15" s="191">
        <v>5</v>
      </c>
      <c r="F15" s="192">
        <f t="shared" si="0"/>
        <v>0.69930069930069927</v>
      </c>
      <c r="I15" s="1"/>
    </row>
    <row r="16" spans="4:9" ht="27.75" customHeight="1" x14ac:dyDescent="0.25">
      <c r="D16" s="190" t="s">
        <v>206</v>
      </c>
      <c r="E16" s="191">
        <v>0</v>
      </c>
      <c r="F16" s="192">
        <f t="shared" si="0"/>
        <v>0</v>
      </c>
      <c r="I16" s="1"/>
    </row>
    <row r="17" spans="4:10" ht="27" customHeight="1" x14ac:dyDescent="0.25">
      <c r="D17" s="190" t="s">
        <v>207</v>
      </c>
      <c r="E17" s="191">
        <v>22</v>
      </c>
      <c r="F17" s="192">
        <f t="shared" si="0"/>
        <v>3.0769230769230771</v>
      </c>
      <c r="I17" s="1"/>
    </row>
    <row r="18" spans="4:10" ht="27.75" customHeight="1" x14ac:dyDescent="0.25">
      <c r="D18" s="190" t="s">
        <v>208</v>
      </c>
      <c r="E18" s="191">
        <v>1</v>
      </c>
      <c r="F18" s="192">
        <f t="shared" si="0"/>
        <v>0.13986013986013987</v>
      </c>
      <c r="I18" s="1"/>
    </row>
    <row r="19" spans="4:10" ht="30.75" customHeight="1" x14ac:dyDescent="0.25">
      <c r="D19" s="190" t="s">
        <v>209</v>
      </c>
      <c r="E19" s="191">
        <v>7</v>
      </c>
      <c r="F19" s="192">
        <f t="shared" si="0"/>
        <v>0.97902097902097907</v>
      </c>
      <c r="I19" s="1"/>
    </row>
    <row r="20" spans="4:10" ht="29.25" customHeight="1" x14ac:dyDescent="0.25">
      <c r="D20" s="190" t="s">
        <v>210</v>
      </c>
      <c r="E20" s="193">
        <v>357</v>
      </c>
      <c r="F20" s="192">
        <f t="shared" si="0"/>
        <v>49.930069930069934</v>
      </c>
      <c r="I20" s="1"/>
    </row>
    <row r="21" spans="4:10" ht="31.5" customHeight="1" x14ac:dyDescent="0.25">
      <c r="D21" s="190" t="s">
        <v>211</v>
      </c>
      <c r="E21" s="193">
        <v>1</v>
      </c>
      <c r="F21" s="192">
        <f t="shared" si="0"/>
        <v>0.13986013986013987</v>
      </c>
      <c r="I21" s="1"/>
    </row>
    <row r="22" spans="4:10" ht="26.25" customHeight="1" x14ac:dyDescent="0.25">
      <c r="D22" s="190" t="s">
        <v>212</v>
      </c>
      <c r="E22" s="191">
        <v>0</v>
      </c>
      <c r="F22" s="192">
        <f t="shared" si="0"/>
        <v>0</v>
      </c>
      <c r="I22" s="1"/>
    </row>
    <row r="23" spans="4:10" ht="29.25" customHeight="1" x14ac:dyDescent="0.25">
      <c r="D23" s="190" t="s">
        <v>213</v>
      </c>
      <c r="E23" s="191">
        <v>26</v>
      </c>
      <c r="F23" s="192">
        <f t="shared" si="0"/>
        <v>3.6363636363636362</v>
      </c>
      <c r="I23" s="1"/>
    </row>
    <row r="24" spans="4:10" ht="39.75" customHeight="1" thickBot="1" x14ac:dyDescent="0.3">
      <c r="D24" s="258" t="s">
        <v>214</v>
      </c>
      <c r="E24" s="194">
        <v>102</v>
      </c>
      <c r="F24" s="195">
        <f t="shared" si="0"/>
        <v>14.265734265734265</v>
      </c>
      <c r="I24" s="1"/>
    </row>
    <row r="25" spans="4:10" x14ac:dyDescent="0.25">
      <c r="D25" s="308" t="s">
        <v>215</v>
      </c>
      <c r="E25" s="308"/>
      <c r="F25" s="308"/>
      <c r="I25" s="1"/>
    </row>
    <row r="26" spans="4:10" x14ac:dyDescent="0.25">
      <c r="I26" s="1"/>
    </row>
    <row r="27" spans="4:10" x14ac:dyDescent="0.25">
      <c r="E27" s="196"/>
      <c r="J27" s="196"/>
    </row>
    <row r="28" spans="4:10" x14ac:dyDescent="0.25">
      <c r="D28" s="197"/>
      <c r="I28" s="197"/>
    </row>
    <row r="29" spans="4:10" x14ac:dyDescent="0.25">
      <c r="D29" s="197"/>
      <c r="I29" s="197"/>
    </row>
    <row r="30" spans="4:10" x14ac:dyDescent="0.25">
      <c r="D30" s="197"/>
      <c r="I30" s="197"/>
    </row>
    <row r="31" spans="4:10" x14ac:dyDescent="0.25">
      <c r="D31" s="197"/>
      <c r="I31" s="197"/>
    </row>
    <row r="32" spans="4:10" x14ac:dyDescent="0.25">
      <c r="D32" s="197"/>
      <c r="I32" s="197"/>
    </row>
    <row r="33" spans="4:11" x14ac:dyDescent="0.25">
      <c r="D33" s="197"/>
      <c r="I33" s="197"/>
    </row>
    <row r="34" spans="4:11" x14ac:dyDescent="0.25">
      <c r="D34" s="197"/>
      <c r="I34" s="197"/>
    </row>
    <row r="35" spans="4:11" x14ac:dyDescent="0.25">
      <c r="D35" s="197"/>
      <c r="I35" s="197"/>
    </row>
    <row r="36" spans="4:11" x14ac:dyDescent="0.25">
      <c r="D36" s="197"/>
      <c r="I36" s="197"/>
    </row>
    <row r="37" spans="4:11" x14ac:dyDescent="0.25">
      <c r="D37" s="197"/>
      <c r="I37" s="197"/>
    </row>
    <row r="38" spans="4:11" x14ac:dyDescent="0.25">
      <c r="D38" s="197"/>
      <c r="I38" s="197"/>
    </row>
    <row r="39" spans="4:11" x14ac:dyDescent="0.25">
      <c r="D39" s="197"/>
      <c r="I39" s="197"/>
    </row>
    <row r="40" spans="4:11" x14ac:dyDescent="0.25">
      <c r="D40" s="197"/>
      <c r="I40" s="197"/>
    </row>
    <row r="41" spans="4:11" x14ac:dyDescent="0.25">
      <c r="D41" s="197"/>
      <c r="I41" s="197"/>
    </row>
    <row r="42" spans="4:11" x14ac:dyDescent="0.25">
      <c r="D42" s="197"/>
      <c r="I42" s="197"/>
    </row>
    <row r="43" spans="4:11" x14ac:dyDescent="0.25">
      <c r="D43" s="197"/>
      <c r="I43" s="197"/>
    </row>
    <row r="44" spans="4:11" x14ac:dyDescent="0.25">
      <c r="D44" s="198"/>
      <c r="E44" s="1"/>
      <c r="F44" s="1"/>
      <c r="I44" s="198"/>
      <c r="J44" s="1"/>
      <c r="K44" s="1"/>
    </row>
    <row r="45" spans="4:11" x14ac:dyDescent="0.25">
      <c r="D45" s="198"/>
      <c r="E45" s="1"/>
      <c r="F45" s="1"/>
      <c r="I45" s="198"/>
      <c r="J45" s="1"/>
      <c r="K45" s="1"/>
    </row>
    <row r="46" spans="4:11" x14ac:dyDescent="0.25">
      <c r="D46" s="198"/>
      <c r="E46" s="1"/>
      <c r="F46" s="1"/>
      <c r="I46" s="198"/>
      <c r="J46" s="1"/>
      <c r="K46" s="1"/>
    </row>
  </sheetData>
  <mergeCells count="2">
    <mergeCell ref="D3:F3"/>
    <mergeCell ref="D25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49"/>
  <sheetViews>
    <sheetView topLeftCell="A17" workbookViewId="0">
      <selection activeCell="D3" sqref="D3:K4"/>
    </sheetView>
  </sheetViews>
  <sheetFormatPr baseColWidth="10" defaultRowHeight="15" x14ac:dyDescent="0.25"/>
  <cols>
    <col min="4" max="4" width="13.28515625" customWidth="1"/>
    <col min="5" max="5" width="23.85546875" style="23" customWidth="1"/>
    <col min="6" max="6" width="13.7109375" customWidth="1"/>
    <col min="7" max="7" width="12.85546875" customWidth="1"/>
    <col min="8" max="8" width="12.7109375" customWidth="1"/>
    <col min="9" max="9" width="11.7109375" customWidth="1"/>
    <col min="10" max="10" width="11.28515625" customWidth="1"/>
    <col min="11" max="11" width="12" customWidth="1"/>
  </cols>
  <sheetData>
    <row r="3" spans="4:12" x14ac:dyDescent="0.25">
      <c r="D3" s="320" t="s">
        <v>60</v>
      </c>
      <c r="E3" s="320"/>
      <c r="F3" s="320"/>
      <c r="G3" s="320"/>
      <c r="H3" s="320"/>
      <c r="I3" s="320"/>
      <c r="J3" s="320"/>
      <c r="K3" s="320"/>
    </row>
    <row r="4" spans="4:12" ht="13.5" customHeight="1" x14ac:dyDescent="0.25">
      <c r="D4" s="321"/>
      <c r="E4" s="321"/>
      <c r="F4" s="321"/>
      <c r="G4" s="321"/>
      <c r="H4" s="321"/>
      <c r="I4" s="321"/>
      <c r="J4" s="321"/>
      <c r="K4" s="321"/>
    </row>
    <row r="5" spans="4:12" ht="18" customHeight="1" x14ac:dyDescent="0.25">
      <c r="D5" s="317" t="s">
        <v>0</v>
      </c>
      <c r="E5" s="317"/>
      <c r="F5" s="2"/>
      <c r="G5" s="2"/>
      <c r="H5" s="319" t="s">
        <v>1</v>
      </c>
      <c r="I5" s="319"/>
      <c r="J5" s="319"/>
      <c r="K5" s="319"/>
      <c r="L5" s="1"/>
    </row>
    <row r="6" spans="4:12" x14ac:dyDescent="0.25">
      <c r="D6" s="317"/>
      <c r="E6" s="317"/>
      <c r="F6" s="316" t="s">
        <v>2</v>
      </c>
      <c r="G6" s="316"/>
      <c r="H6" s="316" t="s">
        <v>3</v>
      </c>
      <c r="I6" s="316"/>
      <c r="J6" s="316" t="s">
        <v>4</v>
      </c>
      <c r="K6" s="316"/>
      <c r="L6" s="1"/>
    </row>
    <row r="7" spans="4:12" ht="14.25" customHeight="1" thickBot="1" x14ac:dyDescent="0.3">
      <c r="D7" s="318"/>
      <c r="E7" s="318"/>
      <c r="F7" s="3" t="s">
        <v>5</v>
      </c>
      <c r="G7" s="3" t="s">
        <v>6</v>
      </c>
      <c r="H7" s="3" t="s">
        <v>5</v>
      </c>
      <c r="I7" s="3" t="s">
        <v>6</v>
      </c>
      <c r="J7" s="3" t="s">
        <v>7</v>
      </c>
      <c r="K7" s="3" t="s">
        <v>6</v>
      </c>
      <c r="L7" s="1"/>
    </row>
    <row r="8" spans="4:12" ht="14.25" customHeight="1" x14ac:dyDescent="0.25">
      <c r="D8" s="322" t="s">
        <v>8</v>
      </c>
      <c r="E8" s="322"/>
      <c r="F8" s="4">
        <f t="shared" ref="F8:K8" si="0">SUM(F9:F48)</f>
        <v>3406</v>
      </c>
      <c r="G8" s="5">
        <f t="shared" si="0"/>
        <v>100.00000000000003</v>
      </c>
      <c r="H8" s="4">
        <f>SUM(H9:H48)</f>
        <v>1429</v>
      </c>
      <c r="I8" s="5">
        <f t="shared" si="0"/>
        <v>41.955372871403426</v>
      </c>
      <c r="J8" s="4">
        <f>SUM(J9:J48)</f>
        <v>1977</v>
      </c>
      <c r="K8" s="5">
        <f t="shared" si="0"/>
        <v>58.044627128596602</v>
      </c>
    </row>
    <row r="9" spans="4:12" ht="15.75" customHeight="1" x14ac:dyDescent="0.25">
      <c r="D9" s="313" t="s">
        <v>9</v>
      </c>
      <c r="E9" s="6" t="s">
        <v>10</v>
      </c>
      <c r="F9" s="7">
        <f>SUM(J9+H9)</f>
        <v>594</v>
      </c>
      <c r="G9" s="8">
        <f>(F9/$F$8)*100</f>
        <v>17.439812096300646</v>
      </c>
      <c r="H9" s="9">
        <v>302</v>
      </c>
      <c r="I9" s="10">
        <f>(H9/$F$8)*100</f>
        <v>8.8667058132706984</v>
      </c>
      <c r="J9" s="9">
        <v>292</v>
      </c>
      <c r="K9" s="10">
        <f>(J9/$F$8)*100</f>
        <v>8.5731062830299471</v>
      </c>
    </row>
    <row r="10" spans="4:12" ht="14.25" customHeight="1" x14ac:dyDescent="0.25">
      <c r="D10" s="314"/>
      <c r="E10" s="11" t="s">
        <v>11</v>
      </c>
      <c r="F10" s="7">
        <f t="shared" ref="F10:F48" si="1">SUM(J10+H10)</f>
        <v>254</v>
      </c>
      <c r="G10" s="8">
        <f t="shared" ref="G10:G48" si="2">(F10/$F$8)*100</f>
        <v>7.4574280681150906</v>
      </c>
      <c r="H10" s="12">
        <v>127</v>
      </c>
      <c r="I10" s="8">
        <f t="shared" ref="I10:I48" si="3">(H10/$F$8)*100</f>
        <v>3.7287140340575453</v>
      </c>
      <c r="J10" s="12">
        <v>127</v>
      </c>
      <c r="K10" s="8">
        <f t="shared" ref="K10:K48" si="4">(J10/$F$8)*100</f>
        <v>3.7287140340575453</v>
      </c>
    </row>
    <row r="11" spans="4:12" ht="12.75" customHeight="1" x14ac:dyDescent="0.25">
      <c r="D11" s="315"/>
      <c r="E11" s="13" t="s">
        <v>12</v>
      </c>
      <c r="F11" s="14">
        <f t="shared" si="1"/>
        <v>213</v>
      </c>
      <c r="G11" s="15">
        <f t="shared" si="2"/>
        <v>6.2536699941280096</v>
      </c>
      <c r="H11" s="16">
        <v>78</v>
      </c>
      <c r="I11" s="15">
        <f t="shared" si="3"/>
        <v>2.2900763358778624</v>
      </c>
      <c r="J11" s="16">
        <v>135</v>
      </c>
      <c r="K11" s="15">
        <f t="shared" si="4"/>
        <v>3.9635936582501468</v>
      </c>
    </row>
    <row r="12" spans="4:12" ht="14.25" customHeight="1" x14ac:dyDescent="0.25">
      <c r="D12" s="309" t="s">
        <v>13</v>
      </c>
      <c r="E12" s="6" t="s">
        <v>14</v>
      </c>
      <c r="F12" s="7">
        <f t="shared" si="1"/>
        <v>2</v>
      </c>
      <c r="G12" s="8">
        <f t="shared" si="2"/>
        <v>5.8719906048150319E-2</v>
      </c>
      <c r="H12" s="9">
        <v>2</v>
      </c>
      <c r="I12" s="10">
        <f t="shared" si="3"/>
        <v>5.8719906048150319E-2</v>
      </c>
      <c r="J12" s="12">
        <v>0</v>
      </c>
      <c r="K12" s="10">
        <f t="shared" si="4"/>
        <v>0</v>
      </c>
    </row>
    <row r="13" spans="4:12" ht="13.5" customHeight="1" x14ac:dyDescent="0.25">
      <c r="D13" s="310"/>
      <c r="E13" s="11" t="s">
        <v>15</v>
      </c>
      <c r="F13" s="7">
        <f t="shared" si="1"/>
        <v>337</v>
      </c>
      <c r="G13" s="8">
        <f t="shared" si="2"/>
        <v>9.8943041691133296</v>
      </c>
      <c r="H13" s="9">
        <v>123</v>
      </c>
      <c r="I13" s="10">
        <f t="shared" si="3"/>
        <v>3.6112742219612448</v>
      </c>
      <c r="J13" s="12">
        <v>214</v>
      </c>
      <c r="K13" s="10">
        <f t="shared" si="4"/>
        <v>6.2830299471520838</v>
      </c>
    </row>
    <row r="14" spans="4:12" ht="15.75" customHeight="1" x14ac:dyDescent="0.25">
      <c r="D14" s="310"/>
      <c r="E14" s="11" t="s">
        <v>16</v>
      </c>
      <c r="F14" s="7">
        <f t="shared" si="1"/>
        <v>50</v>
      </c>
      <c r="G14" s="8">
        <f t="shared" si="2"/>
        <v>1.4679976512037582</v>
      </c>
      <c r="H14" s="18">
        <v>30</v>
      </c>
      <c r="I14" s="10">
        <f t="shared" si="3"/>
        <v>0.88079859072225475</v>
      </c>
      <c r="J14" s="12">
        <v>20</v>
      </c>
      <c r="K14" s="10">
        <f t="shared" si="4"/>
        <v>0.58719906048150317</v>
      </c>
    </row>
    <row r="15" spans="4:12" ht="13.5" customHeight="1" x14ac:dyDescent="0.25">
      <c r="D15" s="310"/>
      <c r="E15" s="11" t="s">
        <v>17</v>
      </c>
      <c r="F15" s="7">
        <f t="shared" si="1"/>
        <v>0</v>
      </c>
      <c r="G15" s="8">
        <f t="shared" si="2"/>
        <v>0</v>
      </c>
      <c r="H15" s="9">
        <v>0</v>
      </c>
      <c r="I15" s="10">
        <f t="shared" si="3"/>
        <v>0</v>
      </c>
      <c r="J15" s="12">
        <v>0</v>
      </c>
      <c r="K15" s="10">
        <f t="shared" si="4"/>
        <v>0</v>
      </c>
    </row>
    <row r="16" spans="4:12" ht="14.25" customHeight="1" x14ac:dyDescent="0.25">
      <c r="D16" s="310"/>
      <c r="E16" s="11" t="s">
        <v>18</v>
      </c>
      <c r="F16" s="7">
        <f t="shared" si="1"/>
        <v>0</v>
      </c>
      <c r="G16" s="8">
        <f t="shared" si="2"/>
        <v>0</v>
      </c>
      <c r="H16" s="12">
        <v>0</v>
      </c>
      <c r="I16" s="10">
        <f t="shared" si="3"/>
        <v>0</v>
      </c>
      <c r="J16" s="12">
        <v>0</v>
      </c>
      <c r="K16" s="10">
        <f t="shared" si="4"/>
        <v>0</v>
      </c>
    </row>
    <row r="17" spans="4:11" x14ac:dyDescent="0.25">
      <c r="D17" s="311"/>
      <c r="E17" s="13" t="s">
        <v>19</v>
      </c>
      <c r="F17" s="14">
        <f t="shared" si="1"/>
        <v>6</v>
      </c>
      <c r="G17" s="15">
        <f t="shared" si="2"/>
        <v>0.17615971814445097</v>
      </c>
      <c r="H17" s="16">
        <v>3</v>
      </c>
      <c r="I17" s="15">
        <f t="shared" si="3"/>
        <v>8.8079859072225486E-2</v>
      </c>
      <c r="J17" s="16">
        <v>3</v>
      </c>
      <c r="K17" s="15">
        <f t="shared" si="4"/>
        <v>8.8079859072225486E-2</v>
      </c>
    </row>
    <row r="18" spans="4:11" ht="15" customHeight="1" x14ac:dyDescent="0.25">
      <c r="D18" s="309" t="s">
        <v>20</v>
      </c>
      <c r="E18" s="6" t="s">
        <v>21</v>
      </c>
      <c r="F18" s="7">
        <f t="shared" si="1"/>
        <v>5</v>
      </c>
      <c r="G18" s="8">
        <f t="shared" si="2"/>
        <v>0.14679976512037579</v>
      </c>
      <c r="H18" s="9">
        <v>3</v>
      </c>
      <c r="I18" s="10">
        <f t="shared" si="3"/>
        <v>8.8079859072225486E-2</v>
      </c>
      <c r="J18" s="12">
        <v>2</v>
      </c>
      <c r="K18" s="10">
        <f t="shared" si="4"/>
        <v>5.8719906048150319E-2</v>
      </c>
    </row>
    <row r="19" spans="4:11" ht="17.25" customHeight="1" x14ac:dyDescent="0.25">
      <c r="D19" s="310"/>
      <c r="E19" s="11" t="s">
        <v>22</v>
      </c>
      <c r="F19" s="7">
        <f t="shared" si="1"/>
        <v>55</v>
      </c>
      <c r="G19" s="8">
        <f t="shared" si="2"/>
        <v>1.6147974163241339</v>
      </c>
      <c r="H19" s="12">
        <v>18</v>
      </c>
      <c r="I19" s="10">
        <f t="shared" si="3"/>
        <v>0.52847915443335292</v>
      </c>
      <c r="J19" s="12">
        <v>37</v>
      </c>
      <c r="K19" s="10">
        <f t="shared" si="4"/>
        <v>1.086318261890781</v>
      </c>
    </row>
    <row r="20" spans="4:11" ht="17.25" customHeight="1" x14ac:dyDescent="0.25">
      <c r="D20" s="311"/>
      <c r="E20" s="13" t="s">
        <v>23</v>
      </c>
      <c r="F20" s="14">
        <f t="shared" si="1"/>
        <v>99</v>
      </c>
      <c r="G20" s="15">
        <f t="shared" si="2"/>
        <v>2.9066353493834409</v>
      </c>
      <c r="H20" s="16">
        <v>29</v>
      </c>
      <c r="I20" s="15">
        <f t="shared" si="3"/>
        <v>0.85143863769817973</v>
      </c>
      <c r="J20" s="16">
        <v>70</v>
      </c>
      <c r="K20" s="15">
        <f t="shared" si="4"/>
        <v>2.055196711685261</v>
      </c>
    </row>
    <row r="21" spans="4:11" ht="14.25" customHeight="1" x14ac:dyDescent="0.25">
      <c r="D21" s="309" t="s">
        <v>24</v>
      </c>
      <c r="E21" s="6" t="s">
        <v>25</v>
      </c>
      <c r="F21" s="7">
        <f t="shared" si="1"/>
        <v>138</v>
      </c>
      <c r="G21" s="8">
        <f t="shared" si="2"/>
        <v>4.0516735173223726</v>
      </c>
      <c r="H21" s="9">
        <v>62</v>
      </c>
      <c r="I21" s="10">
        <f t="shared" si="3"/>
        <v>1.8203170874926602</v>
      </c>
      <c r="J21" s="12">
        <v>76</v>
      </c>
      <c r="K21" s="10">
        <f t="shared" si="4"/>
        <v>2.2313564298297126</v>
      </c>
    </row>
    <row r="22" spans="4:11" x14ac:dyDescent="0.25">
      <c r="D22" s="310"/>
      <c r="E22" s="11" t="s">
        <v>26</v>
      </c>
      <c r="F22" s="7">
        <f t="shared" si="1"/>
        <v>124</v>
      </c>
      <c r="G22" s="8">
        <f t="shared" si="2"/>
        <v>3.6406341749853204</v>
      </c>
      <c r="H22" s="9">
        <v>60</v>
      </c>
      <c r="I22" s="10">
        <f t="shared" si="3"/>
        <v>1.7615971814445095</v>
      </c>
      <c r="J22" s="12">
        <v>64</v>
      </c>
      <c r="K22" s="10">
        <f t="shared" si="4"/>
        <v>1.8790369935408102</v>
      </c>
    </row>
    <row r="23" spans="4:11" x14ac:dyDescent="0.25">
      <c r="D23" s="310"/>
      <c r="E23" s="11" t="s">
        <v>27</v>
      </c>
      <c r="F23" s="7">
        <f t="shared" si="1"/>
        <v>39</v>
      </c>
      <c r="G23" s="8">
        <f t="shared" si="2"/>
        <v>1.1450381679389312</v>
      </c>
      <c r="H23" s="12">
        <v>9</v>
      </c>
      <c r="I23" s="10">
        <f t="shared" si="3"/>
        <v>0.26423957721667646</v>
      </c>
      <c r="J23" s="12">
        <v>30</v>
      </c>
      <c r="K23" s="10">
        <f t="shared" si="4"/>
        <v>0.88079859072225475</v>
      </c>
    </row>
    <row r="24" spans="4:11" ht="16.5" customHeight="1" x14ac:dyDescent="0.25">
      <c r="D24" s="311"/>
      <c r="E24" s="13" t="s">
        <v>28</v>
      </c>
      <c r="F24" s="14">
        <f t="shared" si="1"/>
        <v>17</v>
      </c>
      <c r="G24" s="15">
        <f t="shared" si="2"/>
        <v>0.49911920140927774</v>
      </c>
      <c r="H24" s="16">
        <v>3</v>
      </c>
      <c r="I24" s="15">
        <f t="shared" si="3"/>
        <v>8.8079859072225486E-2</v>
      </c>
      <c r="J24" s="16">
        <v>14</v>
      </c>
      <c r="K24" s="15">
        <f t="shared" si="4"/>
        <v>0.41103934233705219</v>
      </c>
    </row>
    <row r="25" spans="4:11" ht="24.75" customHeight="1" x14ac:dyDescent="0.25">
      <c r="D25" s="309" t="s">
        <v>29</v>
      </c>
      <c r="E25" s="20" t="s">
        <v>30</v>
      </c>
      <c r="F25" s="7">
        <f t="shared" si="1"/>
        <v>39</v>
      </c>
      <c r="G25" s="8">
        <f t="shared" si="2"/>
        <v>1.1450381679389312</v>
      </c>
      <c r="H25" s="9">
        <v>21</v>
      </c>
      <c r="I25" s="10">
        <f t="shared" si="3"/>
        <v>0.6165590135055784</v>
      </c>
      <c r="J25" s="12">
        <v>18</v>
      </c>
      <c r="K25" s="10">
        <f t="shared" si="4"/>
        <v>0.52847915443335292</v>
      </c>
    </row>
    <row r="26" spans="4:11" ht="25.5" x14ac:dyDescent="0.25">
      <c r="D26" s="310"/>
      <c r="E26" s="21" t="s">
        <v>31</v>
      </c>
      <c r="F26" s="7">
        <f t="shared" si="1"/>
        <v>42</v>
      </c>
      <c r="G26" s="8">
        <f t="shared" si="2"/>
        <v>1.2331180270111568</v>
      </c>
      <c r="H26" s="9">
        <v>13</v>
      </c>
      <c r="I26" s="10">
        <f t="shared" si="3"/>
        <v>0.38167938931297707</v>
      </c>
      <c r="J26" s="12">
        <v>29</v>
      </c>
      <c r="K26" s="10">
        <f t="shared" si="4"/>
        <v>0.85143863769817973</v>
      </c>
    </row>
    <row r="27" spans="4:11" ht="15" customHeight="1" x14ac:dyDescent="0.25">
      <c r="D27" s="310"/>
      <c r="E27" s="11" t="s">
        <v>32</v>
      </c>
      <c r="F27" s="7">
        <f t="shared" si="1"/>
        <v>109</v>
      </c>
      <c r="G27" s="8">
        <f t="shared" si="2"/>
        <v>3.2002348796241926</v>
      </c>
      <c r="H27" s="9">
        <v>39</v>
      </c>
      <c r="I27" s="10">
        <f t="shared" si="3"/>
        <v>1.1450381679389312</v>
      </c>
      <c r="J27" s="12">
        <v>70</v>
      </c>
      <c r="K27" s="10">
        <f t="shared" si="4"/>
        <v>2.055196711685261</v>
      </c>
    </row>
    <row r="28" spans="4:11" ht="12.75" customHeight="1" x14ac:dyDescent="0.25">
      <c r="D28" s="310"/>
      <c r="E28" s="11" t="s">
        <v>33</v>
      </c>
      <c r="F28" s="7">
        <f t="shared" si="1"/>
        <v>0</v>
      </c>
      <c r="G28" s="8">
        <f t="shared" si="2"/>
        <v>0</v>
      </c>
      <c r="H28" s="9">
        <v>0</v>
      </c>
      <c r="I28" s="10">
        <f t="shared" si="3"/>
        <v>0</v>
      </c>
      <c r="J28" s="12">
        <v>0</v>
      </c>
      <c r="K28" s="10">
        <f t="shared" si="4"/>
        <v>0</v>
      </c>
    </row>
    <row r="29" spans="4:11" ht="15.75" customHeight="1" x14ac:dyDescent="0.25">
      <c r="D29" s="311"/>
      <c r="E29" s="13" t="s">
        <v>34</v>
      </c>
      <c r="F29" s="14">
        <f t="shared" si="1"/>
        <v>0</v>
      </c>
      <c r="G29" s="15">
        <f t="shared" si="2"/>
        <v>0</v>
      </c>
      <c r="H29" s="16">
        <v>0</v>
      </c>
      <c r="I29" s="15">
        <f t="shared" si="3"/>
        <v>0</v>
      </c>
      <c r="J29" s="16">
        <v>0</v>
      </c>
      <c r="K29" s="15">
        <f t="shared" si="4"/>
        <v>0</v>
      </c>
    </row>
    <row r="30" spans="4:11" x14ac:dyDescent="0.25">
      <c r="D30" s="309" t="s">
        <v>35</v>
      </c>
      <c r="E30" s="6" t="s">
        <v>36</v>
      </c>
      <c r="F30" s="7">
        <f t="shared" si="1"/>
        <v>12</v>
      </c>
      <c r="G30" s="8">
        <f t="shared" si="2"/>
        <v>0.35231943628890194</v>
      </c>
      <c r="H30" s="9">
        <v>1</v>
      </c>
      <c r="I30" s="10">
        <f t="shared" si="3"/>
        <v>2.935995302407516E-2</v>
      </c>
      <c r="J30" s="12">
        <v>11</v>
      </c>
      <c r="K30" s="10">
        <f t="shared" si="4"/>
        <v>0.32295948326482676</v>
      </c>
    </row>
    <row r="31" spans="4:11" ht="12" customHeight="1" x14ac:dyDescent="0.25">
      <c r="D31" s="310"/>
      <c r="E31" s="11" t="s">
        <v>37</v>
      </c>
      <c r="F31" s="7">
        <f t="shared" si="1"/>
        <v>0</v>
      </c>
      <c r="G31" s="8">
        <f t="shared" si="2"/>
        <v>0</v>
      </c>
      <c r="H31" s="9">
        <v>0</v>
      </c>
      <c r="I31" s="10">
        <f t="shared" si="3"/>
        <v>0</v>
      </c>
      <c r="J31" s="12">
        <v>0</v>
      </c>
      <c r="K31" s="10">
        <f t="shared" si="4"/>
        <v>0</v>
      </c>
    </row>
    <row r="32" spans="4:11" x14ac:dyDescent="0.25">
      <c r="D32" s="310"/>
      <c r="E32" s="11" t="s">
        <v>38</v>
      </c>
      <c r="F32" s="7">
        <f t="shared" si="1"/>
        <v>32</v>
      </c>
      <c r="G32" s="8">
        <f t="shared" si="2"/>
        <v>0.93951849677040511</v>
      </c>
      <c r="H32" s="9">
        <v>11</v>
      </c>
      <c r="I32" s="10">
        <f t="shared" si="3"/>
        <v>0.32295948326482676</v>
      </c>
      <c r="J32" s="12">
        <v>21</v>
      </c>
      <c r="K32" s="10">
        <f t="shared" si="4"/>
        <v>0.6165590135055784</v>
      </c>
    </row>
    <row r="33" spans="4:11" ht="12" customHeight="1" x14ac:dyDescent="0.25">
      <c r="D33" s="310"/>
      <c r="E33" s="11" t="s">
        <v>39</v>
      </c>
      <c r="F33" s="7">
        <f t="shared" si="1"/>
        <v>103</v>
      </c>
      <c r="G33" s="8">
        <f t="shared" si="2"/>
        <v>3.0240751614797419</v>
      </c>
      <c r="H33" s="12">
        <v>51</v>
      </c>
      <c r="I33" s="8">
        <f t="shared" si="3"/>
        <v>1.4973576042278331</v>
      </c>
      <c r="J33" s="12">
        <v>52</v>
      </c>
      <c r="K33" s="8">
        <f t="shared" si="4"/>
        <v>1.5267175572519083</v>
      </c>
    </row>
    <row r="34" spans="4:11" ht="13.5" customHeight="1" x14ac:dyDescent="0.25">
      <c r="D34" s="311"/>
      <c r="E34" s="13" t="s">
        <v>40</v>
      </c>
      <c r="F34" s="14">
        <f t="shared" si="1"/>
        <v>76</v>
      </c>
      <c r="G34" s="15">
        <f t="shared" si="2"/>
        <v>2.2313564298297126</v>
      </c>
      <c r="H34" s="16">
        <v>34</v>
      </c>
      <c r="I34" s="15">
        <f t="shared" si="3"/>
        <v>0.99823840281855547</v>
      </c>
      <c r="J34" s="16">
        <v>42</v>
      </c>
      <c r="K34" s="15">
        <f t="shared" si="4"/>
        <v>1.2331180270111568</v>
      </c>
    </row>
    <row r="35" spans="4:11" x14ac:dyDescent="0.25">
      <c r="D35" s="309" t="s">
        <v>41</v>
      </c>
      <c r="E35" s="6" t="s">
        <v>42</v>
      </c>
      <c r="F35" s="7">
        <f t="shared" si="1"/>
        <v>0</v>
      </c>
      <c r="G35" s="8">
        <v>0</v>
      </c>
      <c r="H35" s="9">
        <v>0</v>
      </c>
      <c r="I35" s="10">
        <f t="shared" si="3"/>
        <v>0</v>
      </c>
      <c r="J35" s="12">
        <v>0</v>
      </c>
      <c r="K35" s="10">
        <f>(J35/$F$8)*100</f>
        <v>0</v>
      </c>
    </row>
    <row r="36" spans="4:11" ht="11.25" customHeight="1" x14ac:dyDescent="0.25">
      <c r="D36" s="310"/>
      <c r="E36" s="11" t="s">
        <v>43</v>
      </c>
      <c r="F36" s="7">
        <f t="shared" si="1"/>
        <v>20</v>
      </c>
      <c r="G36" s="8">
        <f t="shared" si="2"/>
        <v>0.58719906048150317</v>
      </c>
      <c r="H36" s="12">
        <v>10</v>
      </c>
      <c r="I36" s="10">
        <f t="shared" si="3"/>
        <v>0.29359953024075158</v>
      </c>
      <c r="J36" s="12">
        <v>10</v>
      </c>
      <c r="K36" s="10">
        <f t="shared" si="4"/>
        <v>0.29359953024075158</v>
      </c>
    </row>
    <row r="37" spans="4:11" x14ac:dyDescent="0.25">
      <c r="D37" s="311"/>
      <c r="E37" s="13" t="s">
        <v>44</v>
      </c>
      <c r="F37" s="14">
        <f t="shared" si="1"/>
        <v>652</v>
      </c>
      <c r="G37" s="15">
        <f t="shared" si="2"/>
        <v>19.142689371697006</v>
      </c>
      <c r="H37" s="16">
        <v>255</v>
      </c>
      <c r="I37" s="15">
        <f t="shared" si="3"/>
        <v>7.4867880211391666</v>
      </c>
      <c r="J37" s="16">
        <v>397</v>
      </c>
      <c r="K37" s="15">
        <f t="shared" si="4"/>
        <v>11.655901350557839</v>
      </c>
    </row>
    <row r="38" spans="4:11" x14ac:dyDescent="0.25">
      <c r="D38" s="309" t="s">
        <v>45</v>
      </c>
      <c r="E38" s="6" t="s">
        <v>46</v>
      </c>
      <c r="F38" s="7">
        <f t="shared" si="1"/>
        <v>0</v>
      </c>
      <c r="G38" s="8">
        <f t="shared" si="2"/>
        <v>0</v>
      </c>
      <c r="H38" s="9">
        <v>0</v>
      </c>
      <c r="I38" s="10">
        <f t="shared" si="3"/>
        <v>0</v>
      </c>
      <c r="J38" s="12">
        <v>0</v>
      </c>
      <c r="K38" s="10">
        <f t="shared" si="4"/>
        <v>0</v>
      </c>
    </row>
    <row r="39" spans="4:11" ht="12.75" customHeight="1" x14ac:dyDescent="0.25">
      <c r="D39" s="310"/>
      <c r="E39" s="11" t="s">
        <v>47</v>
      </c>
      <c r="F39" s="7">
        <f t="shared" si="1"/>
        <v>0</v>
      </c>
      <c r="G39" s="8">
        <f t="shared" si="2"/>
        <v>0</v>
      </c>
      <c r="H39" s="9">
        <v>0</v>
      </c>
      <c r="I39" s="10">
        <f t="shared" si="3"/>
        <v>0</v>
      </c>
      <c r="J39" s="12">
        <v>0</v>
      </c>
      <c r="K39" s="10">
        <f t="shared" si="4"/>
        <v>0</v>
      </c>
    </row>
    <row r="40" spans="4:11" ht="13.5" customHeight="1" x14ac:dyDescent="0.25">
      <c r="D40" s="310"/>
      <c r="E40" s="11" t="s">
        <v>48</v>
      </c>
      <c r="F40" s="7">
        <f t="shared" si="1"/>
        <v>10</v>
      </c>
      <c r="G40" s="8">
        <f t="shared" si="2"/>
        <v>0.29359953024075158</v>
      </c>
      <c r="H40" s="12">
        <v>8</v>
      </c>
      <c r="I40" s="10">
        <f t="shared" si="3"/>
        <v>0.23487962419260128</v>
      </c>
      <c r="J40" s="12">
        <v>2</v>
      </c>
      <c r="K40" s="10">
        <f t="shared" si="4"/>
        <v>5.8719906048150319E-2</v>
      </c>
    </row>
    <row r="41" spans="4:11" x14ac:dyDescent="0.25">
      <c r="D41" s="311"/>
      <c r="E41" s="13" t="s">
        <v>49</v>
      </c>
      <c r="F41" s="14">
        <f t="shared" si="1"/>
        <v>0</v>
      </c>
      <c r="G41" s="15">
        <f t="shared" si="2"/>
        <v>0</v>
      </c>
      <c r="H41" s="16">
        <v>0</v>
      </c>
      <c r="I41" s="15">
        <f t="shared" si="3"/>
        <v>0</v>
      </c>
      <c r="J41" s="16">
        <v>0</v>
      </c>
      <c r="K41" s="15">
        <f t="shared" si="4"/>
        <v>0</v>
      </c>
    </row>
    <row r="42" spans="4:11" x14ac:dyDescent="0.25">
      <c r="D42" s="309" t="s">
        <v>50</v>
      </c>
      <c r="E42" s="6" t="s">
        <v>51</v>
      </c>
      <c r="F42" s="7">
        <f t="shared" si="1"/>
        <v>49</v>
      </c>
      <c r="G42" s="8">
        <f t="shared" si="2"/>
        <v>1.4386376981796829</v>
      </c>
      <c r="H42" s="9">
        <v>18</v>
      </c>
      <c r="I42" s="10">
        <f t="shared" si="3"/>
        <v>0.52847915443335292</v>
      </c>
      <c r="J42" s="12">
        <v>31</v>
      </c>
      <c r="K42" s="10">
        <f t="shared" si="4"/>
        <v>0.9101585437463301</v>
      </c>
    </row>
    <row r="43" spans="4:11" ht="14.25" customHeight="1" x14ac:dyDescent="0.25">
      <c r="D43" s="310"/>
      <c r="E43" s="11" t="s">
        <v>52</v>
      </c>
      <c r="F43" s="7">
        <f t="shared" si="1"/>
        <v>0</v>
      </c>
      <c r="G43" s="8">
        <f t="shared" si="2"/>
        <v>0</v>
      </c>
      <c r="H43" s="12">
        <v>0</v>
      </c>
      <c r="I43" s="8">
        <f t="shared" si="3"/>
        <v>0</v>
      </c>
      <c r="J43" s="12">
        <v>0</v>
      </c>
      <c r="K43" s="8">
        <f t="shared" si="4"/>
        <v>0</v>
      </c>
    </row>
    <row r="44" spans="4:11" ht="14.25" customHeight="1" x14ac:dyDescent="0.25">
      <c r="D44" s="311"/>
      <c r="E44" s="22" t="s">
        <v>53</v>
      </c>
      <c r="F44" s="14">
        <f t="shared" si="1"/>
        <v>20</v>
      </c>
      <c r="G44" s="15">
        <f t="shared" si="2"/>
        <v>0.58719906048150317</v>
      </c>
      <c r="H44" s="16">
        <v>4</v>
      </c>
      <c r="I44" s="15">
        <f t="shared" si="3"/>
        <v>0.11743981209630064</v>
      </c>
      <c r="J44" s="16">
        <v>16</v>
      </c>
      <c r="K44" s="15">
        <f t="shared" si="4"/>
        <v>0.46975924838520255</v>
      </c>
    </row>
    <row r="45" spans="4:11" x14ac:dyDescent="0.25">
      <c r="D45" s="309" t="s">
        <v>54</v>
      </c>
      <c r="E45" s="11" t="s">
        <v>55</v>
      </c>
      <c r="F45" s="7">
        <f t="shared" si="1"/>
        <v>28</v>
      </c>
      <c r="G45" s="8">
        <f t="shared" si="2"/>
        <v>0.82207868467410439</v>
      </c>
      <c r="H45" s="9">
        <v>20</v>
      </c>
      <c r="I45" s="10">
        <f t="shared" si="3"/>
        <v>0.58719906048150317</v>
      </c>
      <c r="J45" s="12">
        <v>8</v>
      </c>
      <c r="K45" s="10">
        <f t="shared" si="4"/>
        <v>0.23487962419260128</v>
      </c>
    </row>
    <row r="46" spans="4:11" x14ac:dyDescent="0.25">
      <c r="D46" s="310"/>
      <c r="E46" s="11" t="s">
        <v>56</v>
      </c>
      <c r="F46" s="7">
        <f t="shared" si="1"/>
        <v>281</v>
      </c>
      <c r="G46" s="8">
        <f t="shared" si="2"/>
        <v>8.2501467997651208</v>
      </c>
      <c r="H46" s="9">
        <v>95</v>
      </c>
      <c r="I46" s="10">
        <f t="shared" si="3"/>
        <v>2.7891955372871404</v>
      </c>
      <c r="J46" s="12">
        <v>186</v>
      </c>
      <c r="K46" s="10">
        <f t="shared" si="4"/>
        <v>5.4609512624779804</v>
      </c>
    </row>
    <row r="47" spans="4:11" x14ac:dyDescent="0.25">
      <c r="D47" s="310"/>
      <c r="E47" s="11" t="s">
        <v>57</v>
      </c>
      <c r="F47" s="7">
        <f t="shared" si="1"/>
        <v>0</v>
      </c>
      <c r="G47" s="8">
        <f t="shared" si="2"/>
        <v>0</v>
      </c>
      <c r="H47" s="9">
        <v>0</v>
      </c>
      <c r="I47" s="10">
        <f t="shared" si="3"/>
        <v>0</v>
      </c>
      <c r="J47" s="12">
        <v>0</v>
      </c>
      <c r="K47" s="10">
        <f t="shared" si="4"/>
        <v>0</v>
      </c>
    </row>
    <row r="48" spans="4:11" x14ac:dyDescent="0.25">
      <c r="D48" s="311"/>
      <c r="E48" s="13" t="s">
        <v>58</v>
      </c>
      <c r="F48" s="7">
        <f t="shared" si="1"/>
        <v>0</v>
      </c>
      <c r="G48" s="8">
        <f t="shared" si="2"/>
        <v>0</v>
      </c>
      <c r="H48" s="16">
        <v>0</v>
      </c>
      <c r="I48" s="10">
        <f t="shared" si="3"/>
        <v>0</v>
      </c>
      <c r="J48" s="16">
        <v>0</v>
      </c>
      <c r="K48" s="10">
        <f t="shared" si="4"/>
        <v>0</v>
      </c>
    </row>
    <row r="49" spans="4:11" ht="15" customHeight="1" x14ac:dyDescent="0.25">
      <c r="D49" s="312" t="s">
        <v>59</v>
      </c>
      <c r="E49" s="312"/>
      <c r="F49" s="312"/>
      <c r="G49" s="312"/>
      <c r="H49" s="312"/>
      <c r="I49" s="312"/>
      <c r="J49" s="312"/>
      <c r="K49" s="312"/>
    </row>
  </sheetData>
  <mergeCells count="18">
    <mergeCell ref="J6:K6"/>
    <mergeCell ref="D5:E7"/>
    <mergeCell ref="H5:K5"/>
    <mergeCell ref="D3:K4"/>
    <mergeCell ref="D8:E8"/>
    <mergeCell ref="D9:D11"/>
    <mergeCell ref="D12:D17"/>
    <mergeCell ref="F6:G6"/>
    <mergeCell ref="H6:I6"/>
    <mergeCell ref="D42:D44"/>
    <mergeCell ref="D45:D48"/>
    <mergeCell ref="D49:K49"/>
    <mergeCell ref="D18:D20"/>
    <mergeCell ref="D21:D24"/>
    <mergeCell ref="D25:D29"/>
    <mergeCell ref="D30:D34"/>
    <mergeCell ref="D35:D37"/>
    <mergeCell ref="D38:D4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49"/>
  <sheetViews>
    <sheetView topLeftCell="A9" workbookViewId="0">
      <selection activeCell="J8" sqref="J8"/>
    </sheetView>
  </sheetViews>
  <sheetFormatPr baseColWidth="10" defaultRowHeight="15" x14ac:dyDescent="0.25"/>
  <cols>
    <col min="4" max="4" width="14.28515625" customWidth="1"/>
    <col min="5" max="5" width="25.7109375" style="23" customWidth="1"/>
    <col min="6" max="6" width="14.7109375" customWidth="1"/>
    <col min="7" max="7" width="13.42578125" customWidth="1"/>
    <col min="8" max="8" width="13.28515625" customWidth="1"/>
    <col min="9" max="9" width="12.42578125" customWidth="1"/>
    <col min="10" max="10" width="14.140625" customWidth="1"/>
    <col min="11" max="11" width="12.5703125" customWidth="1"/>
  </cols>
  <sheetData>
    <row r="3" spans="4:12" x14ac:dyDescent="0.25">
      <c r="D3" s="320" t="s">
        <v>63</v>
      </c>
      <c r="E3" s="320"/>
      <c r="F3" s="320"/>
      <c r="G3" s="320"/>
      <c r="H3" s="320"/>
      <c r="I3" s="320"/>
      <c r="J3" s="320"/>
      <c r="K3" s="320"/>
    </row>
    <row r="4" spans="4:12" ht="15" customHeight="1" x14ac:dyDescent="0.25">
      <c r="D4" s="321"/>
      <c r="E4" s="321"/>
      <c r="F4" s="321"/>
      <c r="G4" s="321"/>
      <c r="H4" s="321"/>
      <c r="I4" s="321"/>
      <c r="J4" s="321"/>
      <c r="K4" s="321"/>
    </row>
    <row r="5" spans="4:12" ht="18" customHeight="1" x14ac:dyDescent="0.25">
      <c r="D5" s="317" t="s">
        <v>0</v>
      </c>
      <c r="E5" s="317"/>
      <c r="F5" s="2"/>
      <c r="G5" s="2"/>
      <c r="H5" s="319" t="s">
        <v>1</v>
      </c>
      <c r="I5" s="319"/>
      <c r="J5" s="319"/>
      <c r="K5" s="319"/>
      <c r="L5" s="1"/>
    </row>
    <row r="6" spans="4:12" x14ac:dyDescent="0.25">
      <c r="D6" s="317"/>
      <c r="E6" s="317"/>
      <c r="F6" s="316" t="s">
        <v>2</v>
      </c>
      <c r="G6" s="316"/>
      <c r="H6" s="316" t="s">
        <v>61</v>
      </c>
      <c r="I6" s="316"/>
      <c r="J6" s="316" t="s">
        <v>62</v>
      </c>
      <c r="K6" s="316"/>
      <c r="L6" s="1"/>
    </row>
    <row r="7" spans="4:12" ht="14.25" customHeight="1" thickBot="1" x14ac:dyDescent="0.3">
      <c r="D7" s="318"/>
      <c r="E7" s="318"/>
      <c r="F7" s="3" t="s">
        <v>5</v>
      </c>
      <c r="G7" s="3" t="s">
        <v>6</v>
      </c>
      <c r="H7" s="3" t="s">
        <v>5</v>
      </c>
      <c r="I7" s="3" t="s">
        <v>6</v>
      </c>
      <c r="J7" s="3" t="s">
        <v>7</v>
      </c>
      <c r="K7" s="3" t="s">
        <v>6</v>
      </c>
      <c r="L7" s="1"/>
    </row>
    <row r="8" spans="4:12" ht="16.5" customHeight="1" x14ac:dyDescent="0.25">
      <c r="D8" s="322" t="s">
        <v>8</v>
      </c>
      <c r="E8" s="322"/>
      <c r="F8" s="4">
        <f t="shared" ref="F8:K8" si="0">SUM(F9:F48)</f>
        <v>3406</v>
      </c>
      <c r="G8" s="5">
        <f t="shared" si="0"/>
        <v>100.00000000000001</v>
      </c>
      <c r="H8" s="4">
        <f>SUM(H9:H48)</f>
        <v>2771</v>
      </c>
      <c r="I8" s="5">
        <f t="shared" si="0"/>
        <v>81.356429829712283</v>
      </c>
      <c r="J8" s="4">
        <f>SUM(J9:J48)</f>
        <v>635</v>
      </c>
      <c r="K8" s="5">
        <f t="shared" si="0"/>
        <v>18.643570170287724</v>
      </c>
    </row>
    <row r="9" spans="4:12" ht="15" customHeight="1" x14ac:dyDescent="0.25">
      <c r="D9" s="313" t="s">
        <v>9</v>
      </c>
      <c r="E9" s="6" t="s">
        <v>10</v>
      </c>
      <c r="F9" s="7">
        <f>SUM(J9+H9)</f>
        <v>590</v>
      </c>
      <c r="G9" s="8">
        <f>(F9/$F$8)*100</f>
        <v>17.322372284204345</v>
      </c>
      <c r="H9" s="9">
        <v>536</v>
      </c>
      <c r="I9" s="10">
        <f>(H9/$F$8)*100</f>
        <v>15.736934820904287</v>
      </c>
      <c r="J9" s="9">
        <v>54</v>
      </c>
      <c r="K9" s="10">
        <f>(J9/$F$8)*100</f>
        <v>1.5854374633000587</v>
      </c>
    </row>
    <row r="10" spans="4:12" ht="13.5" customHeight="1" x14ac:dyDescent="0.25">
      <c r="D10" s="314"/>
      <c r="E10" s="11" t="s">
        <v>11</v>
      </c>
      <c r="F10" s="7">
        <f t="shared" ref="F10:F48" si="1">SUM(J10+H10)</f>
        <v>254</v>
      </c>
      <c r="G10" s="8">
        <f t="shared" ref="G10:G48" si="2">(F10/$F$8)*100</f>
        <v>7.4574280681150906</v>
      </c>
      <c r="H10" s="12">
        <v>219</v>
      </c>
      <c r="I10" s="8">
        <f t="shared" ref="I10:I48" si="3">(H10/$F$8)*100</f>
        <v>6.4298297122724595</v>
      </c>
      <c r="J10" s="12">
        <v>35</v>
      </c>
      <c r="K10" s="8">
        <f t="shared" ref="K10:K48" si="4">(J10/$F$8)*100</f>
        <v>1.0275983558426305</v>
      </c>
    </row>
    <row r="11" spans="4:12" ht="13.5" customHeight="1" x14ac:dyDescent="0.25">
      <c r="D11" s="315"/>
      <c r="E11" s="13" t="s">
        <v>12</v>
      </c>
      <c r="F11" s="14">
        <f t="shared" si="1"/>
        <v>213</v>
      </c>
      <c r="G11" s="15">
        <f t="shared" si="2"/>
        <v>6.2536699941280096</v>
      </c>
      <c r="H11" s="16">
        <v>157</v>
      </c>
      <c r="I11" s="15">
        <f t="shared" si="3"/>
        <v>4.6095126247798008</v>
      </c>
      <c r="J11" s="16">
        <v>56</v>
      </c>
      <c r="K11" s="15">
        <f t="shared" si="4"/>
        <v>1.6441573693482088</v>
      </c>
    </row>
    <row r="12" spans="4:12" ht="13.5" customHeight="1" x14ac:dyDescent="0.25">
      <c r="D12" s="309" t="s">
        <v>13</v>
      </c>
      <c r="E12" s="6" t="s">
        <v>14</v>
      </c>
      <c r="F12" s="7">
        <f t="shared" si="1"/>
        <v>0</v>
      </c>
      <c r="G12" s="8">
        <f t="shared" si="2"/>
        <v>0</v>
      </c>
      <c r="H12" s="9">
        <v>0</v>
      </c>
      <c r="I12" s="10">
        <f t="shared" si="3"/>
        <v>0</v>
      </c>
      <c r="J12" s="12">
        <v>0</v>
      </c>
      <c r="K12" s="10">
        <f t="shared" si="4"/>
        <v>0</v>
      </c>
    </row>
    <row r="13" spans="4:12" ht="13.5" customHeight="1" x14ac:dyDescent="0.25">
      <c r="D13" s="310"/>
      <c r="E13" s="11" t="s">
        <v>15</v>
      </c>
      <c r="F13" s="7">
        <f t="shared" si="1"/>
        <v>340</v>
      </c>
      <c r="G13" s="8">
        <f t="shared" si="2"/>
        <v>9.9823840281855549</v>
      </c>
      <c r="H13" s="9">
        <v>296</v>
      </c>
      <c r="I13" s="10">
        <f t="shared" si="3"/>
        <v>8.6905460951262476</v>
      </c>
      <c r="J13" s="12">
        <v>44</v>
      </c>
      <c r="K13" s="10">
        <f t="shared" si="4"/>
        <v>1.2918379330593071</v>
      </c>
    </row>
    <row r="14" spans="4:12" ht="13.5" customHeight="1" x14ac:dyDescent="0.25">
      <c r="D14" s="310"/>
      <c r="E14" s="11" t="s">
        <v>16</v>
      </c>
      <c r="F14" s="7">
        <f t="shared" si="1"/>
        <v>50</v>
      </c>
      <c r="G14" s="8">
        <f t="shared" si="2"/>
        <v>1.4679976512037582</v>
      </c>
      <c r="H14" s="18">
        <v>44</v>
      </c>
      <c r="I14" s="10">
        <f t="shared" si="3"/>
        <v>1.2918379330593071</v>
      </c>
      <c r="J14" s="12">
        <v>6</v>
      </c>
      <c r="K14" s="10">
        <f t="shared" si="4"/>
        <v>0.17615971814445097</v>
      </c>
    </row>
    <row r="15" spans="4:12" ht="15.75" customHeight="1" x14ac:dyDescent="0.25">
      <c r="D15" s="310"/>
      <c r="E15" s="11" t="s">
        <v>17</v>
      </c>
      <c r="F15" s="7">
        <f t="shared" si="1"/>
        <v>0</v>
      </c>
      <c r="G15" s="8">
        <f t="shared" si="2"/>
        <v>0</v>
      </c>
      <c r="H15" s="9">
        <v>0</v>
      </c>
      <c r="I15" s="10">
        <f t="shared" si="3"/>
        <v>0</v>
      </c>
      <c r="J15" s="12">
        <v>0</v>
      </c>
      <c r="K15" s="10">
        <f t="shared" si="4"/>
        <v>0</v>
      </c>
    </row>
    <row r="16" spans="4:12" ht="15.75" customHeight="1" x14ac:dyDescent="0.25">
      <c r="D16" s="310"/>
      <c r="E16" s="11" t="s">
        <v>18</v>
      </c>
      <c r="F16" s="7">
        <f t="shared" si="1"/>
        <v>0</v>
      </c>
      <c r="G16" s="8">
        <f t="shared" si="2"/>
        <v>0</v>
      </c>
      <c r="H16" s="12">
        <v>0</v>
      </c>
      <c r="I16" s="10">
        <f t="shared" si="3"/>
        <v>0</v>
      </c>
      <c r="J16" s="12">
        <v>0</v>
      </c>
      <c r="K16" s="10">
        <f t="shared" si="4"/>
        <v>0</v>
      </c>
    </row>
    <row r="17" spans="4:11" x14ac:dyDescent="0.25">
      <c r="D17" s="311"/>
      <c r="E17" s="13" t="s">
        <v>19</v>
      </c>
      <c r="F17" s="14">
        <f t="shared" si="1"/>
        <v>6</v>
      </c>
      <c r="G17" s="15">
        <f t="shared" si="2"/>
        <v>0.17615971814445097</v>
      </c>
      <c r="H17" s="16">
        <v>6</v>
      </c>
      <c r="I17" s="15">
        <f t="shared" si="3"/>
        <v>0.17615971814445097</v>
      </c>
      <c r="J17" s="16">
        <v>0</v>
      </c>
      <c r="K17" s="15">
        <f t="shared" si="4"/>
        <v>0</v>
      </c>
    </row>
    <row r="18" spans="4:11" ht="15" customHeight="1" x14ac:dyDescent="0.25">
      <c r="D18" s="309" t="s">
        <v>20</v>
      </c>
      <c r="E18" s="6" t="s">
        <v>21</v>
      </c>
      <c r="F18" s="7">
        <f t="shared" si="1"/>
        <v>5</v>
      </c>
      <c r="G18" s="8">
        <f t="shared" si="2"/>
        <v>0.14679976512037579</v>
      </c>
      <c r="H18" s="9">
        <v>3</v>
      </c>
      <c r="I18" s="10">
        <f t="shared" si="3"/>
        <v>8.8079859072225486E-2</v>
      </c>
      <c r="J18" s="12">
        <v>2</v>
      </c>
      <c r="K18" s="10">
        <f t="shared" si="4"/>
        <v>5.8719906048150319E-2</v>
      </c>
    </row>
    <row r="19" spans="4:11" ht="14.25" customHeight="1" x14ac:dyDescent="0.25">
      <c r="D19" s="310"/>
      <c r="E19" s="11" t="s">
        <v>22</v>
      </c>
      <c r="F19" s="7">
        <f t="shared" si="1"/>
        <v>55</v>
      </c>
      <c r="G19" s="8">
        <f t="shared" si="2"/>
        <v>1.6147974163241339</v>
      </c>
      <c r="H19" s="12">
        <v>42</v>
      </c>
      <c r="I19" s="10">
        <f t="shared" si="3"/>
        <v>1.2331180270111568</v>
      </c>
      <c r="J19" s="12">
        <v>13</v>
      </c>
      <c r="K19" s="10">
        <f t="shared" si="4"/>
        <v>0.38167938931297707</v>
      </c>
    </row>
    <row r="20" spans="4:11" ht="17.25" customHeight="1" x14ac:dyDescent="0.25">
      <c r="D20" s="311"/>
      <c r="E20" s="13" t="s">
        <v>23</v>
      </c>
      <c r="F20" s="14">
        <f t="shared" si="1"/>
        <v>99</v>
      </c>
      <c r="G20" s="15">
        <f t="shared" si="2"/>
        <v>2.9066353493834409</v>
      </c>
      <c r="H20" s="16">
        <v>85</v>
      </c>
      <c r="I20" s="15">
        <f t="shared" si="3"/>
        <v>2.4955960070463887</v>
      </c>
      <c r="J20" s="16">
        <v>14</v>
      </c>
      <c r="K20" s="15">
        <f t="shared" si="4"/>
        <v>0.41103934233705219</v>
      </c>
    </row>
    <row r="21" spans="4:11" x14ac:dyDescent="0.25">
      <c r="D21" s="309" t="s">
        <v>24</v>
      </c>
      <c r="E21" s="6" t="s">
        <v>25</v>
      </c>
      <c r="F21" s="7">
        <f t="shared" si="1"/>
        <v>138</v>
      </c>
      <c r="G21" s="8">
        <f t="shared" si="2"/>
        <v>4.0516735173223726</v>
      </c>
      <c r="H21" s="9">
        <v>111</v>
      </c>
      <c r="I21" s="10">
        <f t="shared" si="3"/>
        <v>3.2589547856723433</v>
      </c>
      <c r="J21" s="12">
        <v>27</v>
      </c>
      <c r="K21" s="10">
        <f t="shared" si="4"/>
        <v>0.79271873165002937</v>
      </c>
    </row>
    <row r="22" spans="4:11" x14ac:dyDescent="0.25">
      <c r="D22" s="310"/>
      <c r="E22" s="11" t="s">
        <v>26</v>
      </c>
      <c r="F22" s="7">
        <f t="shared" si="1"/>
        <v>124</v>
      </c>
      <c r="G22" s="8">
        <f t="shared" si="2"/>
        <v>3.6406341749853204</v>
      </c>
      <c r="H22" s="9">
        <v>119</v>
      </c>
      <c r="I22" s="10">
        <f t="shared" si="3"/>
        <v>3.4938344098649439</v>
      </c>
      <c r="J22" s="12">
        <v>5</v>
      </c>
      <c r="K22" s="10">
        <f t="shared" si="4"/>
        <v>0.14679976512037579</v>
      </c>
    </row>
    <row r="23" spans="4:11" x14ac:dyDescent="0.25">
      <c r="D23" s="310"/>
      <c r="E23" s="11" t="s">
        <v>27</v>
      </c>
      <c r="F23" s="7">
        <f t="shared" si="1"/>
        <v>47</v>
      </c>
      <c r="G23" s="8">
        <f t="shared" si="2"/>
        <v>1.3799177921315327</v>
      </c>
      <c r="H23" s="12">
        <v>46</v>
      </c>
      <c r="I23" s="10">
        <f t="shared" si="3"/>
        <v>1.3505578391074575</v>
      </c>
      <c r="J23" s="12">
        <v>1</v>
      </c>
      <c r="K23" s="10">
        <f t="shared" si="4"/>
        <v>2.935995302407516E-2</v>
      </c>
    </row>
    <row r="24" spans="4:11" ht="15.75" customHeight="1" x14ac:dyDescent="0.25">
      <c r="D24" s="311"/>
      <c r="E24" s="13" t="s">
        <v>28</v>
      </c>
      <c r="F24" s="14">
        <f t="shared" si="1"/>
        <v>17</v>
      </c>
      <c r="G24" s="15">
        <f t="shared" si="2"/>
        <v>0.49911920140927774</v>
      </c>
      <c r="H24" s="16">
        <v>14</v>
      </c>
      <c r="I24" s="15">
        <f t="shared" si="3"/>
        <v>0.41103934233705219</v>
      </c>
      <c r="J24" s="16">
        <v>3</v>
      </c>
      <c r="K24" s="15">
        <f t="shared" si="4"/>
        <v>8.8079859072225486E-2</v>
      </c>
    </row>
    <row r="25" spans="4:11" ht="24.75" customHeight="1" x14ac:dyDescent="0.25">
      <c r="D25" s="309" t="s">
        <v>29</v>
      </c>
      <c r="E25" s="20" t="s">
        <v>30</v>
      </c>
      <c r="F25" s="7">
        <f t="shared" si="1"/>
        <v>41</v>
      </c>
      <c r="G25" s="8">
        <f t="shared" si="2"/>
        <v>1.2037580739870817</v>
      </c>
      <c r="H25" s="9">
        <v>41</v>
      </c>
      <c r="I25" s="10">
        <f t="shared" si="3"/>
        <v>1.2037580739870817</v>
      </c>
      <c r="J25" s="12">
        <v>0</v>
      </c>
      <c r="K25" s="10">
        <f t="shared" si="4"/>
        <v>0</v>
      </c>
    </row>
    <row r="26" spans="4:11" ht="25.5" x14ac:dyDescent="0.25">
      <c r="D26" s="310"/>
      <c r="E26" s="21" t="s">
        <v>31</v>
      </c>
      <c r="F26" s="7">
        <f t="shared" si="1"/>
        <v>42</v>
      </c>
      <c r="G26" s="8">
        <f t="shared" si="2"/>
        <v>1.2331180270111568</v>
      </c>
      <c r="H26" s="9">
        <v>33</v>
      </c>
      <c r="I26" s="10">
        <f t="shared" si="3"/>
        <v>0.96887844979448046</v>
      </c>
      <c r="J26" s="12">
        <v>9</v>
      </c>
      <c r="K26" s="10">
        <f t="shared" si="4"/>
        <v>0.26423957721667646</v>
      </c>
    </row>
    <row r="27" spans="4:11" ht="12.75" customHeight="1" x14ac:dyDescent="0.25">
      <c r="D27" s="310"/>
      <c r="E27" s="11" t="s">
        <v>32</v>
      </c>
      <c r="F27" s="7">
        <f t="shared" si="1"/>
        <v>109</v>
      </c>
      <c r="G27" s="8">
        <f t="shared" si="2"/>
        <v>3.2002348796241926</v>
      </c>
      <c r="H27" s="9">
        <v>92</v>
      </c>
      <c r="I27" s="10">
        <f t="shared" si="3"/>
        <v>2.7011156782149151</v>
      </c>
      <c r="J27" s="12">
        <v>17</v>
      </c>
      <c r="K27" s="10">
        <f t="shared" si="4"/>
        <v>0.49911920140927774</v>
      </c>
    </row>
    <row r="28" spans="4:11" ht="14.25" customHeight="1" x14ac:dyDescent="0.25">
      <c r="D28" s="310"/>
      <c r="E28" s="11" t="s">
        <v>33</v>
      </c>
      <c r="F28" s="7">
        <f t="shared" si="1"/>
        <v>0</v>
      </c>
      <c r="G28" s="8">
        <f t="shared" si="2"/>
        <v>0</v>
      </c>
      <c r="H28" s="9">
        <v>0</v>
      </c>
      <c r="I28" s="10">
        <f t="shared" si="3"/>
        <v>0</v>
      </c>
      <c r="J28" s="12">
        <v>0</v>
      </c>
      <c r="K28" s="10">
        <f t="shared" si="4"/>
        <v>0</v>
      </c>
    </row>
    <row r="29" spans="4:11" ht="15" customHeight="1" x14ac:dyDescent="0.25">
      <c r="D29" s="311"/>
      <c r="E29" s="13" t="s">
        <v>34</v>
      </c>
      <c r="F29" s="14">
        <f t="shared" si="1"/>
        <v>0</v>
      </c>
      <c r="G29" s="15">
        <f t="shared" si="2"/>
        <v>0</v>
      </c>
      <c r="H29" s="16">
        <v>0</v>
      </c>
      <c r="I29" s="15">
        <f t="shared" si="3"/>
        <v>0</v>
      </c>
      <c r="J29" s="16">
        <v>0</v>
      </c>
      <c r="K29" s="15">
        <f t="shared" si="4"/>
        <v>0</v>
      </c>
    </row>
    <row r="30" spans="4:11" x14ac:dyDescent="0.25">
      <c r="D30" s="309" t="s">
        <v>35</v>
      </c>
      <c r="E30" s="6" t="s">
        <v>36</v>
      </c>
      <c r="F30" s="7">
        <f t="shared" si="1"/>
        <v>12</v>
      </c>
      <c r="G30" s="8">
        <f t="shared" si="2"/>
        <v>0.35231943628890194</v>
      </c>
      <c r="H30" s="9">
        <v>4</v>
      </c>
      <c r="I30" s="10">
        <f t="shared" si="3"/>
        <v>0.11743981209630064</v>
      </c>
      <c r="J30" s="12">
        <v>8</v>
      </c>
      <c r="K30" s="10">
        <f t="shared" si="4"/>
        <v>0.23487962419260128</v>
      </c>
    </row>
    <row r="31" spans="4:11" ht="12" customHeight="1" x14ac:dyDescent="0.25">
      <c r="D31" s="310"/>
      <c r="E31" s="11" t="s">
        <v>37</v>
      </c>
      <c r="F31" s="7">
        <f t="shared" si="1"/>
        <v>0</v>
      </c>
      <c r="G31" s="8">
        <f t="shared" si="2"/>
        <v>0</v>
      </c>
      <c r="H31" s="9">
        <v>0</v>
      </c>
      <c r="I31" s="10">
        <f t="shared" si="3"/>
        <v>0</v>
      </c>
      <c r="J31" s="12">
        <v>0</v>
      </c>
      <c r="K31" s="10">
        <f t="shared" si="4"/>
        <v>0</v>
      </c>
    </row>
    <row r="32" spans="4:11" ht="14.25" customHeight="1" x14ac:dyDescent="0.25">
      <c r="D32" s="310"/>
      <c r="E32" s="11" t="s">
        <v>38</v>
      </c>
      <c r="F32" s="7">
        <f t="shared" si="1"/>
        <v>32</v>
      </c>
      <c r="G32" s="8">
        <f t="shared" si="2"/>
        <v>0.93951849677040511</v>
      </c>
      <c r="H32" s="9">
        <v>18</v>
      </c>
      <c r="I32" s="10">
        <f t="shared" si="3"/>
        <v>0.52847915443335292</v>
      </c>
      <c r="J32" s="12">
        <v>14</v>
      </c>
      <c r="K32" s="10">
        <f t="shared" si="4"/>
        <v>0.41103934233705219</v>
      </c>
    </row>
    <row r="33" spans="4:11" ht="12" customHeight="1" x14ac:dyDescent="0.25">
      <c r="D33" s="310"/>
      <c r="E33" s="11" t="s">
        <v>39</v>
      </c>
      <c r="F33" s="7">
        <f t="shared" si="1"/>
        <v>103</v>
      </c>
      <c r="G33" s="8">
        <f t="shared" si="2"/>
        <v>3.0240751614797419</v>
      </c>
      <c r="H33" s="12">
        <v>56</v>
      </c>
      <c r="I33" s="8">
        <f t="shared" si="3"/>
        <v>1.6441573693482088</v>
      </c>
      <c r="J33" s="12">
        <v>47</v>
      </c>
      <c r="K33" s="8">
        <f t="shared" si="4"/>
        <v>1.3799177921315327</v>
      </c>
    </row>
    <row r="34" spans="4:11" ht="13.5" customHeight="1" x14ac:dyDescent="0.25">
      <c r="D34" s="311"/>
      <c r="E34" s="13" t="s">
        <v>40</v>
      </c>
      <c r="F34" s="14">
        <f t="shared" si="1"/>
        <v>76</v>
      </c>
      <c r="G34" s="15">
        <f t="shared" si="2"/>
        <v>2.2313564298297126</v>
      </c>
      <c r="H34" s="16">
        <v>59</v>
      </c>
      <c r="I34" s="15">
        <f t="shared" si="3"/>
        <v>1.7322372284204346</v>
      </c>
      <c r="J34" s="16">
        <v>17</v>
      </c>
      <c r="K34" s="15">
        <f t="shared" si="4"/>
        <v>0.49911920140927774</v>
      </c>
    </row>
    <row r="35" spans="4:11" x14ac:dyDescent="0.25">
      <c r="D35" s="309" t="s">
        <v>41</v>
      </c>
      <c r="E35" s="6" t="s">
        <v>42</v>
      </c>
      <c r="F35" s="7">
        <f t="shared" si="1"/>
        <v>0</v>
      </c>
      <c r="G35" s="8">
        <v>0</v>
      </c>
      <c r="H35" s="9">
        <v>0</v>
      </c>
      <c r="I35" s="10">
        <f t="shared" si="3"/>
        <v>0</v>
      </c>
      <c r="J35" s="12">
        <v>0</v>
      </c>
      <c r="K35" s="10">
        <f>(J35/$F$8)*100</f>
        <v>0</v>
      </c>
    </row>
    <row r="36" spans="4:11" ht="12.75" customHeight="1" x14ac:dyDescent="0.25">
      <c r="D36" s="310"/>
      <c r="E36" s="11" t="s">
        <v>43</v>
      </c>
      <c r="F36" s="7">
        <f t="shared" si="1"/>
        <v>20</v>
      </c>
      <c r="G36" s="8">
        <f t="shared" si="2"/>
        <v>0.58719906048150317</v>
      </c>
      <c r="H36" s="12">
        <v>19</v>
      </c>
      <c r="I36" s="10">
        <f t="shared" si="3"/>
        <v>0.55783910745742815</v>
      </c>
      <c r="J36" s="12">
        <v>1</v>
      </c>
      <c r="K36" s="10">
        <f t="shared" si="4"/>
        <v>2.935995302407516E-2</v>
      </c>
    </row>
    <row r="37" spans="4:11" ht="13.5" customHeight="1" x14ac:dyDescent="0.25">
      <c r="D37" s="311"/>
      <c r="E37" s="13" t="s">
        <v>44</v>
      </c>
      <c r="F37" s="14">
        <f t="shared" si="1"/>
        <v>652</v>
      </c>
      <c r="G37" s="15">
        <f t="shared" si="2"/>
        <v>19.142689371697006</v>
      </c>
      <c r="H37" s="16">
        <v>514</v>
      </c>
      <c r="I37" s="15">
        <f t="shared" si="3"/>
        <v>15.091015854374634</v>
      </c>
      <c r="J37" s="16">
        <v>138</v>
      </c>
      <c r="K37" s="15">
        <f t="shared" si="4"/>
        <v>4.0516735173223726</v>
      </c>
    </row>
    <row r="38" spans="4:11" x14ac:dyDescent="0.25">
      <c r="D38" s="309" t="s">
        <v>45</v>
      </c>
      <c r="E38" s="6" t="s">
        <v>46</v>
      </c>
      <c r="F38" s="7">
        <f t="shared" si="1"/>
        <v>0</v>
      </c>
      <c r="G38" s="8">
        <f t="shared" si="2"/>
        <v>0</v>
      </c>
      <c r="H38" s="9">
        <v>0</v>
      </c>
      <c r="I38" s="10">
        <f t="shared" si="3"/>
        <v>0</v>
      </c>
      <c r="J38" s="12">
        <v>0</v>
      </c>
      <c r="K38" s="10">
        <f t="shared" si="4"/>
        <v>0</v>
      </c>
    </row>
    <row r="39" spans="4:11" ht="14.25" customHeight="1" x14ac:dyDescent="0.25">
      <c r="D39" s="310"/>
      <c r="E39" s="11" t="s">
        <v>47</v>
      </c>
      <c r="F39" s="7">
        <f t="shared" si="1"/>
        <v>0</v>
      </c>
      <c r="G39" s="8">
        <f t="shared" si="2"/>
        <v>0</v>
      </c>
      <c r="H39" s="9">
        <v>0</v>
      </c>
      <c r="I39" s="10">
        <f t="shared" si="3"/>
        <v>0</v>
      </c>
      <c r="J39" s="12">
        <v>0</v>
      </c>
      <c r="K39" s="10">
        <f t="shared" si="4"/>
        <v>0</v>
      </c>
    </row>
    <row r="40" spans="4:11" x14ac:dyDescent="0.25">
      <c r="D40" s="310"/>
      <c r="E40" s="11" t="s">
        <v>48</v>
      </c>
      <c r="F40" s="7">
        <f t="shared" si="1"/>
        <v>2</v>
      </c>
      <c r="G40" s="8">
        <f t="shared" si="2"/>
        <v>5.8719906048150319E-2</v>
      </c>
      <c r="H40" s="12">
        <v>2</v>
      </c>
      <c r="I40" s="10">
        <f t="shared" si="3"/>
        <v>5.8719906048150319E-2</v>
      </c>
      <c r="J40" s="12">
        <v>0</v>
      </c>
      <c r="K40" s="10">
        <f t="shared" si="4"/>
        <v>0</v>
      </c>
    </row>
    <row r="41" spans="4:11" x14ac:dyDescent="0.25">
      <c r="D41" s="311"/>
      <c r="E41" s="13" t="s">
        <v>49</v>
      </c>
      <c r="F41" s="14">
        <f t="shared" si="1"/>
        <v>0</v>
      </c>
      <c r="G41" s="15">
        <f t="shared" si="2"/>
        <v>0</v>
      </c>
      <c r="H41" s="16">
        <v>0</v>
      </c>
      <c r="I41" s="15">
        <f t="shared" si="3"/>
        <v>0</v>
      </c>
      <c r="J41" s="16">
        <v>0</v>
      </c>
      <c r="K41" s="15">
        <f t="shared" si="4"/>
        <v>0</v>
      </c>
    </row>
    <row r="42" spans="4:11" x14ac:dyDescent="0.25">
      <c r="D42" s="309" t="s">
        <v>50</v>
      </c>
      <c r="E42" s="6" t="s">
        <v>51</v>
      </c>
      <c r="F42" s="7">
        <f t="shared" si="1"/>
        <v>49</v>
      </c>
      <c r="G42" s="8">
        <f t="shared" si="2"/>
        <v>1.4386376981796829</v>
      </c>
      <c r="H42" s="9">
        <v>43</v>
      </c>
      <c r="I42" s="10">
        <f t="shared" si="3"/>
        <v>1.2624779800352319</v>
      </c>
      <c r="J42" s="12">
        <v>6</v>
      </c>
      <c r="K42" s="10">
        <f t="shared" si="4"/>
        <v>0.17615971814445097</v>
      </c>
    </row>
    <row r="43" spans="4:11" ht="10.5" customHeight="1" x14ac:dyDescent="0.25">
      <c r="D43" s="310"/>
      <c r="E43" s="11" t="s">
        <v>52</v>
      </c>
      <c r="F43" s="7">
        <f t="shared" si="1"/>
        <v>0</v>
      </c>
      <c r="G43" s="8">
        <f t="shared" si="2"/>
        <v>0</v>
      </c>
      <c r="H43" s="12">
        <v>0</v>
      </c>
      <c r="I43" s="8">
        <f t="shared" si="3"/>
        <v>0</v>
      </c>
      <c r="J43" s="12">
        <v>0</v>
      </c>
      <c r="K43" s="8">
        <f t="shared" si="4"/>
        <v>0</v>
      </c>
    </row>
    <row r="44" spans="4:11" ht="14.25" customHeight="1" x14ac:dyDescent="0.25">
      <c r="D44" s="311"/>
      <c r="E44" s="22" t="s">
        <v>53</v>
      </c>
      <c r="F44" s="14">
        <f t="shared" si="1"/>
        <v>21</v>
      </c>
      <c r="G44" s="15">
        <f t="shared" si="2"/>
        <v>0.6165590135055784</v>
      </c>
      <c r="H44" s="16">
        <v>16</v>
      </c>
      <c r="I44" s="15">
        <f t="shared" si="3"/>
        <v>0.46975924838520255</v>
      </c>
      <c r="J44" s="16">
        <v>5</v>
      </c>
      <c r="K44" s="15">
        <f t="shared" si="4"/>
        <v>0.14679976512037579</v>
      </c>
    </row>
    <row r="45" spans="4:11" ht="13.5" customHeight="1" x14ac:dyDescent="0.25">
      <c r="D45" s="309" t="s">
        <v>54</v>
      </c>
      <c r="E45" s="11" t="s">
        <v>55</v>
      </c>
      <c r="F45" s="7">
        <f t="shared" si="1"/>
        <v>28</v>
      </c>
      <c r="G45" s="8">
        <f t="shared" si="2"/>
        <v>0.82207868467410439</v>
      </c>
      <c r="H45" s="9">
        <v>21</v>
      </c>
      <c r="I45" s="10">
        <f t="shared" si="3"/>
        <v>0.6165590135055784</v>
      </c>
      <c r="J45" s="12">
        <v>7</v>
      </c>
      <c r="K45" s="10">
        <f t="shared" si="4"/>
        <v>0.2055196711685261</v>
      </c>
    </row>
    <row r="46" spans="4:11" ht="14.25" customHeight="1" x14ac:dyDescent="0.25">
      <c r="D46" s="310"/>
      <c r="E46" s="11" t="s">
        <v>56</v>
      </c>
      <c r="F46" s="7">
        <f t="shared" si="1"/>
        <v>281</v>
      </c>
      <c r="G46" s="8">
        <f t="shared" si="2"/>
        <v>8.2501467997651208</v>
      </c>
      <c r="H46" s="9">
        <v>175</v>
      </c>
      <c r="I46" s="10">
        <f t="shared" si="3"/>
        <v>5.1379917792131531</v>
      </c>
      <c r="J46" s="12">
        <v>106</v>
      </c>
      <c r="K46" s="10">
        <f t="shared" si="4"/>
        <v>3.1121550205519672</v>
      </c>
    </row>
    <row r="47" spans="4:11" ht="13.5" customHeight="1" x14ac:dyDescent="0.25">
      <c r="D47" s="310"/>
      <c r="E47" s="11" t="s">
        <v>57</v>
      </c>
      <c r="F47" s="7">
        <f t="shared" si="1"/>
        <v>0</v>
      </c>
      <c r="G47" s="8">
        <f t="shared" si="2"/>
        <v>0</v>
      </c>
      <c r="H47" s="9">
        <v>0</v>
      </c>
      <c r="I47" s="10">
        <f t="shared" si="3"/>
        <v>0</v>
      </c>
      <c r="J47" s="12">
        <v>0</v>
      </c>
      <c r="K47" s="10">
        <f t="shared" si="4"/>
        <v>0</v>
      </c>
    </row>
    <row r="48" spans="4:11" x14ac:dyDescent="0.25">
      <c r="D48" s="311"/>
      <c r="E48" s="13" t="s">
        <v>58</v>
      </c>
      <c r="F48" s="7">
        <f t="shared" si="1"/>
        <v>0</v>
      </c>
      <c r="G48" s="8">
        <f t="shared" si="2"/>
        <v>0</v>
      </c>
      <c r="H48" s="16">
        <v>0</v>
      </c>
      <c r="I48" s="10">
        <f t="shared" si="3"/>
        <v>0</v>
      </c>
      <c r="J48" s="16">
        <v>0</v>
      </c>
      <c r="K48" s="10">
        <f t="shared" si="4"/>
        <v>0</v>
      </c>
    </row>
    <row r="49" spans="4:11" ht="15" customHeight="1" x14ac:dyDescent="0.25">
      <c r="D49" s="312" t="s">
        <v>59</v>
      </c>
      <c r="E49" s="312"/>
      <c r="F49" s="312"/>
      <c r="G49" s="312"/>
      <c r="H49" s="312"/>
      <c r="I49" s="312"/>
      <c r="J49" s="312"/>
      <c r="K49" s="312"/>
    </row>
  </sheetData>
  <mergeCells count="18">
    <mergeCell ref="D45:D48"/>
    <mergeCell ref="D49:K49"/>
    <mergeCell ref="D18:D20"/>
    <mergeCell ref="D21:D24"/>
    <mergeCell ref="D25:D29"/>
    <mergeCell ref="D30:D34"/>
    <mergeCell ref="D35:D37"/>
    <mergeCell ref="D38:D41"/>
    <mergeCell ref="D9:D11"/>
    <mergeCell ref="D12:D17"/>
    <mergeCell ref="F6:G6"/>
    <mergeCell ref="H6:I6"/>
    <mergeCell ref="D42:D44"/>
    <mergeCell ref="J6:K6"/>
    <mergeCell ref="D5:E7"/>
    <mergeCell ref="H5:K5"/>
    <mergeCell ref="D3:K4"/>
    <mergeCell ref="D8:E8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43"/>
  <sheetViews>
    <sheetView workbookViewId="0">
      <selection activeCell="D3" sqref="D3:F4"/>
    </sheetView>
  </sheetViews>
  <sheetFormatPr baseColWidth="10" defaultRowHeight="15" x14ac:dyDescent="0.25"/>
  <cols>
    <col min="2" max="2" width="12.7109375" customWidth="1"/>
    <col min="3" max="3" width="13" customWidth="1"/>
    <col min="4" max="4" width="63.28515625" customWidth="1"/>
    <col min="5" max="5" width="19.28515625" customWidth="1"/>
    <col min="6" max="6" width="18.7109375" style="23" customWidth="1"/>
  </cols>
  <sheetData>
    <row r="3" spans="4:6" ht="22.5" customHeight="1" x14ac:dyDescent="0.25">
      <c r="D3" s="326" t="s">
        <v>88</v>
      </c>
      <c r="E3" s="326"/>
      <c r="F3" s="326"/>
    </row>
    <row r="4" spans="4:6" ht="14.25" customHeight="1" x14ac:dyDescent="0.25">
      <c r="D4" s="327"/>
      <c r="E4" s="327"/>
      <c r="F4" s="327"/>
    </row>
    <row r="5" spans="4:6" x14ac:dyDescent="0.25">
      <c r="D5" s="41" t="s">
        <v>87</v>
      </c>
      <c r="E5" s="42" t="s">
        <v>5</v>
      </c>
      <c r="F5" s="43" t="s">
        <v>6</v>
      </c>
    </row>
    <row r="6" spans="4:6" x14ac:dyDescent="0.25">
      <c r="D6" s="24" t="s">
        <v>8</v>
      </c>
      <c r="E6" s="25">
        <f>SUM(E7:E28)</f>
        <v>626</v>
      </c>
      <c r="F6" s="26">
        <f>SUM(F7:F27)</f>
        <v>99.999999999999986</v>
      </c>
    </row>
    <row r="7" spans="4:6" ht="31.5" customHeight="1" x14ac:dyDescent="0.25">
      <c r="D7" s="27" t="s">
        <v>64</v>
      </c>
      <c r="E7" s="28">
        <v>28</v>
      </c>
      <c r="F7" s="29">
        <f t="shared" ref="F7:F28" si="0">(E7/$E$6)*100</f>
        <v>4.4728434504792327</v>
      </c>
    </row>
    <row r="8" spans="4:6" ht="30.75" customHeight="1" x14ac:dyDescent="0.25">
      <c r="D8" s="17" t="s">
        <v>65</v>
      </c>
      <c r="E8" s="30">
        <v>0</v>
      </c>
      <c r="F8" s="31">
        <f t="shared" si="0"/>
        <v>0</v>
      </c>
    </row>
    <row r="9" spans="4:6" ht="28.5" customHeight="1" x14ac:dyDescent="0.25">
      <c r="D9" s="17" t="s">
        <v>66</v>
      </c>
      <c r="E9" s="30">
        <v>14</v>
      </c>
      <c r="F9" s="31">
        <f t="shared" si="0"/>
        <v>2.2364217252396164</v>
      </c>
    </row>
    <row r="10" spans="4:6" ht="27" customHeight="1" x14ac:dyDescent="0.25">
      <c r="D10" s="32" t="s">
        <v>67</v>
      </c>
      <c r="E10" s="30">
        <v>1</v>
      </c>
      <c r="F10" s="31">
        <f t="shared" si="0"/>
        <v>0.15974440894568689</v>
      </c>
    </row>
    <row r="11" spans="4:6" ht="30.75" customHeight="1" x14ac:dyDescent="0.25">
      <c r="D11" s="32" t="s">
        <v>68</v>
      </c>
      <c r="E11" s="30">
        <v>1</v>
      </c>
      <c r="F11" s="31">
        <f t="shared" si="0"/>
        <v>0.15974440894568689</v>
      </c>
    </row>
    <row r="12" spans="4:6" ht="25.5" customHeight="1" x14ac:dyDescent="0.25">
      <c r="D12" s="17" t="s">
        <v>69</v>
      </c>
      <c r="E12" s="30">
        <v>18</v>
      </c>
      <c r="F12" s="31">
        <f t="shared" si="0"/>
        <v>2.8753993610223643</v>
      </c>
    </row>
    <row r="13" spans="4:6" ht="28.5" customHeight="1" x14ac:dyDescent="0.25">
      <c r="D13" s="32" t="s">
        <v>70</v>
      </c>
      <c r="E13" s="33">
        <v>342</v>
      </c>
      <c r="F13" s="31">
        <f t="shared" si="0"/>
        <v>54.632587859424916</v>
      </c>
    </row>
    <row r="14" spans="4:6" ht="24" customHeight="1" x14ac:dyDescent="0.25">
      <c r="D14" s="17" t="s">
        <v>71</v>
      </c>
      <c r="E14" s="34">
        <v>14</v>
      </c>
      <c r="F14" s="31">
        <f t="shared" si="0"/>
        <v>2.2364217252396164</v>
      </c>
    </row>
    <row r="15" spans="4:6" ht="30" customHeight="1" x14ac:dyDescent="0.25">
      <c r="D15" s="32" t="s">
        <v>72</v>
      </c>
      <c r="E15" s="34">
        <v>67</v>
      </c>
      <c r="F15" s="31">
        <f t="shared" si="0"/>
        <v>10.702875399361023</v>
      </c>
    </row>
    <row r="16" spans="4:6" ht="27.75" customHeight="1" x14ac:dyDescent="0.25">
      <c r="D16" s="17" t="s">
        <v>73</v>
      </c>
      <c r="E16" s="34">
        <v>0</v>
      </c>
      <c r="F16" s="31">
        <f t="shared" si="0"/>
        <v>0</v>
      </c>
    </row>
    <row r="17" spans="4:6" ht="27" customHeight="1" x14ac:dyDescent="0.25">
      <c r="D17" s="32" t="s">
        <v>74</v>
      </c>
      <c r="E17" s="34">
        <v>8</v>
      </c>
      <c r="F17" s="31">
        <f t="shared" si="0"/>
        <v>1.2779552715654952</v>
      </c>
    </row>
    <row r="18" spans="4:6" ht="27" customHeight="1" x14ac:dyDescent="0.25">
      <c r="D18" s="17" t="s">
        <v>75</v>
      </c>
      <c r="E18" s="34">
        <v>3</v>
      </c>
      <c r="F18" s="31">
        <f t="shared" si="0"/>
        <v>0.47923322683706071</v>
      </c>
    </row>
    <row r="19" spans="4:6" ht="35.25" customHeight="1" x14ac:dyDescent="0.25">
      <c r="D19" s="17" t="s">
        <v>76</v>
      </c>
      <c r="E19" s="33">
        <v>0</v>
      </c>
      <c r="F19" s="31">
        <f t="shared" si="0"/>
        <v>0</v>
      </c>
    </row>
    <row r="20" spans="4:6" ht="27.75" customHeight="1" x14ac:dyDescent="0.25">
      <c r="D20" s="32" t="s">
        <v>77</v>
      </c>
      <c r="E20" s="33">
        <v>0</v>
      </c>
      <c r="F20" s="31">
        <f t="shared" si="0"/>
        <v>0</v>
      </c>
    </row>
    <row r="21" spans="4:6" ht="31.5" customHeight="1" x14ac:dyDescent="0.25">
      <c r="D21" s="32" t="s">
        <v>78</v>
      </c>
      <c r="E21" s="33">
        <v>0</v>
      </c>
      <c r="F21" s="31">
        <f t="shared" si="0"/>
        <v>0</v>
      </c>
    </row>
    <row r="22" spans="4:6" ht="31.5" customHeight="1" x14ac:dyDescent="0.25">
      <c r="D22" s="17" t="s">
        <v>79</v>
      </c>
      <c r="E22" s="33">
        <v>7</v>
      </c>
      <c r="F22" s="31">
        <f t="shared" si="0"/>
        <v>1.1182108626198082</v>
      </c>
    </row>
    <row r="23" spans="4:6" ht="34.5" customHeight="1" x14ac:dyDescent="0.25">
      <c r="D23" s="32" t="s">
        <v>80</v>
      </c>
      <c r="E23" s="33">
        <v>87</v>
      </c>
      <c r="F23" s="31">
        <f t="shared" si="0"/>
        <v>13.897763578274761</v>
      </c>
    </row>
    <row r="24" spans="4:6" ht="28.5" customHeight="1" x14ac:dyDescent="0.25">
      <c r="D24" s="32" t="s">
        <v>81</v>
      </c>
      <c r="E24" s="33">
        <v>19</v>
      </c>
      <c r="F24" s="31">
        <f t="shared" si="0"/>
        <v>3.0351437699680508</v>
      </c>
    </row>
    <row r="25" spans="4:6" ht="27.75" customHeight="1" x14ac:dyDescent="0.25">
      <c r="D25" s="32" t="s">
        <v>82</v>
      </c>
      <c r="E25" s="33">
        <v>0</v>
      </c>
      <c r="F25" s="31">
        <f t="shared" si="0"/>
        <v>0</v>
      </c>
    </row>
    <row r="26" spans="4:6" ht="30.75" customHeight="1" x14ac:dyDescent="0.25">
      <c r="D26" s="32" t="s">
        <v>83</v>
      </c>
      <c r="E26" s="33">
        <v>17</v>
      </c>
      <c r="F26" s="31">
        <f t="shared" si="0"/>
        <v>2.7156549520766773</v>
      </c>
    </row>
    <row r="27" spans="4:6" ht="25.5" customHeight="1" x14ac:dyDescent="0.25">
      <c r="D27" s="17" t="s">
        <v>84</v>
      </c>
      <c r="E27" s="33">
        <v>0</v>
      </c>
      <c r="F27" s="31">
        <f t="shared" si="0"/>
        <v>0</v>
      </c>
    </row>
    <row r="28" spans="4:6" ht="23.25" customHeight="1" x14ac:dyDescent="0.25">
      <c r="D28" s="19" t="s">
        <v>85</v>
      </c>
      <c r="E28" s="35">
        <v>0</v>
      </c>
      <c r="F28" s="36">
        <f t="shared" si="0"/>
        <v>0</v>
      </c>
    </row>
    <row r="29" spans="4:6" x14ac:dyDescent="0.25">
      <c r="D29" s="323" t="s">
        <v>86</v>
      </c>
      <c r="E29" s="324"/>
      <c r="F29" s="324"/>
    </row>
    <row r="30" spans="4:6" x14ac:dyDescent="0.25">
      <c r="D30" s="37"/>
      <c r="E30" s="38"/>
      <c r="F30" s="39"/>
    </row>
    <row r="31" spans="4:6" x14ac:dyDescent="0.25">
      <c r="D31" s="37"/>
      <c r="E31" s="38"/>
      <c r="F31" s="39"/>
    </row>
    <row r="32" spans="4:6" x14ac:dyDescent="0.25">
      <c r="D32" s="37"/>
      <c r="E32" s="38"/>
      <c r="F32" s="39"/>
    </row>
    <row r="33" spans="4:6" x14ac:dyDescent="0.25">
      <c r="D33" s="37"/>
      <c r="E33" s="38"/>
      <c r="F33" s="39"/>
    </row>
    <row r="34" spans="4:6" x14ac:dyDescent="0.25">
      <c r="D34" s="37"/>
      <c r="E34" s="38"/>
      <c r="F34" s="39"/>
    </row>
    <row r="35" spans="4:6" x14ac:dyDescent="0.25">
      <c r="D35" s="37"/>
      <c r="E35" s="38"/>
      <c r="F35" s="39"/>
    </row>
    <row r="36" spans="4:6" x14ac:dyDescent="0.25">
      <c r="D36" s="37"/>
      <c r="E36" s="38"/>
      <c r="F36" s="39"/>
    </row>
    <row r="37" spans="4:6" x14ac:dyDescent="0.25">
      <c r="D37" s="37"/>
      <c r="E37" s="38"/>
      <c r="F37" s="39"/>
    </row>
    <row r="38" spans="4:6" x14ac:dyDescent="0.25">
      <c r="D38" s="40"/>
      <c r="E38" s="38"/>
      <c r="F38" s="39"/>
    </row>
    <row r="39" spans="4:6" x14ac:dyDescent="0.25">
      <c r="D39" s="37"/>
      <c r="E39" s="38"/>
      <c r="F39" s="39"/>
    </row>
    <row r="40" spans="4:6" x14ac:dyDescent="0.25">
      <c r="D40" s="37"/>
      <c r="E40" s="38"/>
      <c r="F40" s="39"/>
    </row>
    <row r="41" spans="4:6" x14ac:dyDescent="0.25">
      <c r="D41" s="37"/>
      <c r="E41" s="38"/>
      <c r="F41" s="39"/>
    </row>
    <row r="42" spans="4:6" x14ac:dyDescent="0.25">
      <c r="D42" s="37"/>
      <c r="E42" s="38"/>
      <c r="F42" s="39"/>
    </row>
    <row r="43" spans="4:6" x14ac:dyDescent="0.25">
      <c r="D43" s="325"/>
      <c r="E43" s="325"/>
      <c r="F43" s="325"/>
    </row>
  </sheetData>
  <mergeCells count="3">
    <mergeCell ref="D29:F29"/>
    <mergeCell ref="D43:F43"/>
    <mergeCell ref="D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15"/>
  <sheetViews>
    <sheetView topLeftCell="A7" workbookViewId="0">
      <selection activeCell="D12" sqref="D12"/>
    </sheetView>
  </sheetViews>
  <sheetFormatPr baseColWidth="10" defaultRowHeight="15" x14ac:dyDescent="0.25"/>
  <cols>
    <col min="1" max="1" width="13.140625" customWidth="1"/>
    <col min="2" max="2" width="13.42578125" customWidth="1"/>
    <col min="3" max="3" width="14.85546875" customWidth="1"/>
    <col min="4" max="4" width="53.28515625" customWidth="1"/>
    <col min="5" max="5" width="34.28515625" customWidth="1"/>
    <col min="6" max="6" width="21.5703125" customWidth="1"/>
  </cols>
  <sheetData>
    <row r="5" spans="4:7" ht="41.25" customHeight="1" thickBot="1" x14ac:dyDescent="0.3">
      <c r="D5" s="331" t="s">
        <v>89</v>
      </c>
      <c r="E5" s="331"/>
      <c r="F5" s="331"/>
    </row>
    <row r="6" spans="4:7" ht="21.75" customHeight="1" x14ac:dyDescent="0.25">
      <c r="D6" s="329" t="s">
        <v>90</v>
      </c>
      <c r="E6" s="330" t="s">
        <v>91</v>
      </c>
      <c r="F6" s="330"/>
      <c r="G6" s="1"/>
    </row>
    <row r="7" spans="4:7" ht="20.25" customHeight="1" x14ac:dyDescent="0.25">
      <c r="D7" s="330"/>
      <c r="E7" s="259" t="s">
        <v>92</v>
      </c>
      <c r="F7" s="259" t="s">
        <v>6</v>
      </c>
      <c r="G7" s="1"/>
    </row>
    <row r="8" spans="4:7" ht="21" customHeight="1" thickBot="1" x14ac:dyDescent="0.3">
      <c r="D8" s="261" t="s">
        <v>8</v>
      </c>
      <c r="E8" s="260">
        <f t="shared" ref="E8:F8" si="0">SUM(E9:E14)</f>
        <v>626</v>
      </c>
      <c r="F8" s="260">
        <f t="shared" si="0"/>
        <v>100</v>
      </c>
      <c r="G8" s="1"/>
    </row>
    <row r="9" spans="4:7" ht="48" customHeight="1" x14ac:dyDescent="0.25">
      <c r="D9" s="46" t="s">
        <v>93</v>
      </c>
      <c r="E9" s="47">
        <v>253</v>
      </c>
      <c r="F9" s="44">
        <f t="shared" ref="F9:F14" si="1">(E9/$E$8)*100</f>
        <v>40.415335463258785</v>
      </c>
    </row>
    <row r="10" spans="4:7" ht="47.25" customHeight="1" x14ac:dyDescent="0.25">
      <c r="D10" s="48" t="s">
        <v>94</v>
      </c>
      <c r="E10" s="47">
        <v>55</v>
      </c>
      <c r="F10" s="44">
        <f t="shared" si="1"/>
        <v>8.7859424920127793</v>
      </c>
    </row>
    <row r="11" spans="4:7" ht="49.5" customHeight="1" x14ac:dyDescent="0.25">
      <c r="D11" s="48" t="s">
        <v>95</v>
      </c>
      <c r="E11" s="49">
        <v>85</v>
      </c>
      <c r="F11" s="44">
        <f t="shared" si="1"/>
        <v>13.578274760383385</v>
      </c>
    </row>
    <row r="12" spans="4:7" ht="43.5" customHeight="1" x14ac:dyDescent="0.25">
      <c r="D12" s="48" t="s">
        <v>96</v>
      </c>
      <c r="E12" s="50">
        <v>0</v>
      </c>
      <c r="F12" s="44">
        <f t="shared" si="1"/>
        <v>0</v>
      </c>
    </row>
    <row r="13" spans="4:7" ht="45.75" customHeight="1" x14ac:dyDescent="0.25">
      <c r="D13" s="48" t="s">
        <v>97</v>
      </c>
      <c r="E13" s="50">
        <v>0</v>
      </c>
      <c r="F13" s="44">
        <f t="shared" si="1"/>
        <v>0</v>
      </c>
    </row>
    <row r="14" spans="4:7" ht="39.75" customHeight="1" x14ac:dyDescent="0.25">
      <c r="D14" s="51" t="s">
        <v>98</v>
      </c>
      <c r="E14" s="52">
        <v>233</v>
      </c>
      <c r="F14" s="45">
        <f t="shared" si="1"/>
        <v>37.220447284345049</v>
      </c>
    </row>
    <row r="15" spans="4:7" x14ac:dyDescent="0.25">
      <c r="D15" s="328" t="s">
        <v>99</v>
      </c>
      <c r="E15" s="328"/>
      <c r="F15" s="328"/>
    </row>
  </sheetData>
  <mergeCells count="4">
    <mergeCell ref="D15:F15"/>
    <mergeCell ref="D6:D7"/>
    <mergeCell ref="E6:F6"/>
    <mergeCell ref="D5:F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1"/>
  <sheetViews>
    <sheetView topLeftCell="A18" workbookViewId="0">
      <selection activeCell="R27" sqref="R27:AE28"/>
    </sheetView>
  </sheetViews>
  <sheetFormatPr baseColWidth="10" defaultRowHeight="15" x14ac:dyDescent="0.25"/>
  <cols>
    <col min="1" max="1" width="12.7109375" customWidth="1"/>
    <col min="2" max="2" width="13" customWidth="1"/>
    <col min="3" max="3" width="12.5703125" customWidth="1"/>
    <col min="4" max="4" width="54.7109375" customWidth="1"/>
    <col min="5" max="5" width="18.7109375" customWidth="1"/>
    <col min="6" max="6" width="15.5703125" customWidth="1"/>
    <col min="7" max="7" width="14.7109375" customWidth="1"/>
    <col min="8" max="8" width="14" customWidth="1"/>
  </cols>
  <sheetData>
    <row r="3" spans="4:9" ht="37.5" customHeight="1" thickBot="1" x14ac:dyDescent="0.3">
      <c r="D3" s="332" t="s">
        <v>128</v>
      </c>
      <c r="E3" s="332"/>
      <c r="F3" s="332"/>
      <c r="G3" s="332"/>
      <c r="H3" s="332"/>
    </row>
    <row r="4" spans="4:9" x14ac:dyDescent="0.25">
      <c r="D4" s="333" t="s">
        <v>100</v>
      </c>
      <c r="E4" s="333" t="s">
        <v>91</v>
      </c>
      <c r="F4" s="336" t="s">
        <v>101</v>
      </c>
      <c r="G4" s="336"/>
      <c r="H4" s="336"/>
      <c r="I4" s="1"/>
    </row>
    <row r="5" spans="4:9" ht="15.75" thickBot="1" x14ac:dyDescent="0.3">
      <c r="D5" s="334"/>
      <c r="E5" s="335"/>
      <c r="F5" s="54" t="s">
        <v>102</v>
      </c>
      <c r="G5" s="54" t="s">
        <v>103</v>
      </c>
      <c r="H5" s="54" t="s">
        <v>104</v>
      </c>
      <c r="I5" s="1"/>
    </row>
    <row r="6" spans="4:9" ht="15.75" thickBot="1" x14ac:dyDescent="0.3">
      <c r="D6" s="335"/>
      <c r="E6" s="55" t="s">
        <v>5</v>
      </c>
      <c r="F6" s="56" t="s">
        <v>5</v>
      </c>
      <c r="G6" s="56" t="s">
        <v>5</v>
      </c>
      <c r="H6" s="56" t="s">
        <v>5</v>
      </c>
      <c r="I6" s="1"/>
    </row>
    <row r="7" spans="4:9" ht="14.25" customHeight="1" x14ac:dyDescent="0.25">
      <c r="D7" s="57" t="s">
        <v>8</v>
      </c>
      <c r="E7" s="58">
        <f>SUM(E8:E30)</f>
        <v>83</v>
      </c>
      <c r="F7" s="58">
        <f>SUM(F8:F28)</f>
        <v>4</v>
      </c>
      <c r="G7" s="58">
        <f>SUM(G8:G28)</f>
        <v>28</v>
      </c>
      <c r="H7" s="58">
        <f>SUM(H8:H28)</f>
        <v>51</v>
      </c>
    </row>
    <row r="8" spans="4:9" ht="27" customHeight="1" x14ac:dyDescent="0.25">
      <c r="D8" s="59" t="s">
        <v>105</v>
      </c>
      <c r="E8" s="60">
        <f>SUM(H8+G8+F8)</f>
        <v>23</v>
      </c>
      <c r="F8" s="61">
        <v>3</v>
      </c>
      <c r="G8" s="61">
        <v>9</v>
      </c>
      <c r="H8" s="61">
        <v>11</v>
      </c>
    </row>
    <row r="9" spans="4:9" ht="24.75" customHeight="1" x14ac:dyDescent="0.25">
      <c r="D9" s="53" t="s">
        <v>106</v>
      </c>
      <c r="E9" s="60">
        <f t="shared" ref="E9:E30" si="0">SUM(H9+G9+F9)</f>
        <v>0</v>
      </c>
      <c r="F9" s="61">
        <v>0</v>
      </c>
      <c r="G9" s="61">
        <v>0</v>
      </c>
      <c r="H9" s="61">
        <v>0</v>
      </c>
    </row>
    <row r="10" spans="4:9" ht="27" customHeight="1" x14ac:dyDescent="0.25">
      <c r="D10" s="62" t="s">
        <v>107</v>
      </c>
      <c r="E10" s="60">
        <f t="shared" si="0"/>
        <v>0</v>
      </c>
      <c r="F10" s="61">
        <v>0</v>
      </c>
      <c r="G10" s="61">
        <v>0</v>
      </c>
      <c r="H10" s="61">
        <v>0</v>
      </c>
    </row>
    <row r="11" spans="4:9" ht="27.75" customHeight="1" x14ac:dyDescent="0.25">
      <c r="D11" s="59" t="s">
        <v>108</v>
      </c>
      <c r="E11" s="60">
        <f t="shared" si="0"/>
        <v>0</v>
      </c>
      <c r="F11" s="61">
        <v>0</v>
      </c>
      <c r="G11" s="61">
        <v>0</v>
      </c>
      <c r="H11" s="61">
        <v>0</v>
      </c>
    </row>
    <row r="12" spans="4:9" ht="32.25" customHeight="1" x14ac:dyDescent="0.25">
      <c r="D12" s="59" t="s">
        <v>68</v>
      </c>
      <c r="E12" s="60">
        <f t="shared" si="0"/>
        <v>0</v>
      </c>
      <c r="F12" s="61">
        <v>0</v>
      </c>
      <c r="G12" s="61">
        <v>0</v>
      </c>
      <c r="H12" s="61">
        <v>0</v>
      </c>
    </row>
    <row r="13" spans="4:9" ht="24.75" customHeight="1" x14ac:dyDescent="0.25">
      <c r="D13" s="62" t="s">
        <v>109</v>
      </c>
      <c r="E13" s="60">
        <f t="shared" si="0"/>
        <v>0</v>
      </c>
      <c r="F13" s="61">
        <v>0</v>
      </c>
      <c r="G13" s="61">
        <v>0</v>
      </c>
      <c r="H13" s="61">
        <v>0</v>
      </c>
    </row>
    <row r="14" spans="4:9" ht="35.25" customHeight="1" x14ac:dyDescent="0.25">
      <c r="D14" s="59" t="s">
        <v>110</v>
      </c>
      <c r="E14" s="60">
        <f t="shared" si="0"/>
        <v>43</v>
      </c>
      <c r="F14" s="61">
        <v>1</v>
      </c>
      <c r="G14" s="61">
        <v>16</v>
      </c>
      <c r="H14" s="61">
        <v>26</v>
      </c>
    </row>
    <row r="15" spans="4:9" ht="30" customHeight="1" x14ac:dyDescent="0.25">
      <c r="D15" s="63" t="s">
        <v>111</v>
      </c>
      <c r="E15" s="60">
        <f t="shared" si="0"/>
        <v>1</v>
      </c>
      <c r="F15" s="61">
        <v>0</v>
      </c>
      <c r="G15" s="61">
        <v>0</v>
      </c>
      <c r="H15" s="61">
        <v>1</v>
      </c>
    </row>
    <row r="16" spans="4:9" ht="36" customHeight="1" x14ac:dyDescent="0.25">
      <c r="D16" s="63" t="s">
        <v>112</v>
      </c>
      <c r="E16" s="60">
        <f t="shared" si="0"/>
        <v>0</v>
      </c>
      <c r="F16" s="61">
        <v>0</v>
      </c>
      <c r="G16" s="61">
        <v>0</v>
      </c>
      <c r="H16" s="61">
        <v>0</v>
      </c>
    </row>
    <row r="17" spans="4:8" ht="32.25" customHeight="1" x14ac:dyDescent="0.25">
      <c r="D17" s="59" t="s">
        <v>113</v>
      </c>
      <c r="E17" s="60">
        <f t="shared" si="0"/>
        <v>0</v>
      </c>
      <c r="F17" s="61">
        <v>0</v>
      </c>
      <c r="G17" s="61">
        <v>0</v>
      </c>
      <c r="H17" s="61">
        <v>0</v>
      </c>
    </row>
    <row r="18" spans="4:8" ht="34.5" customHeight="1" x14ac:dyDescent="0.25">
      <c r="D18" s="63" t="s">
        <v>114</v>
      </c>
      <c r="E18" s="60">
        <f t="shared" si="0"/>
        <v>0</v>
      </c>
      <c r="F18" s="61">
        <v>0</v>
      </c>
      <c r="G18" s="61">
        <v>0</v>
      </c>
      <c r="H18" s="61">
        <v>0</v>
      </c>
    </row>
    <row r="19" spans="4:8" ht="29.25" customHeight="1" x14ac:dyDescent="0.25">
      <c r="D19" s="64" t="s">
        <v>115</v>
      </c>
      <c r="E19" s="60">
        <f t="shared" si="0"/>
        <v>0</v>
      </c>
      <c r="F19" s="61">
        <v>0</v>
      </c>
      <c r="G19" s="61">
        <v>0</v>
      </c>
      <c r="H19" s="61">
        <v>0</v>
      </c>
    </row>
    <row r="20" spans="4:8" ht="31.5" customHeight="1" x14ac:dyDescent="0.25">
      <c r="D20" s="64" t="s">
        <v>116</v>
      </c>
      <c r="E20" s="60">
        <f t="shared" si="0"/>
        <v>0</v>
      </c>
      <c r="F20" s="61">
        <v>0</v>
      </c>
      <c r="G20" s="61">
        <v>0</v>
      </c>
      <c r="H20" s="61">
        <v>0</v>
      </c>
    </row>
    <row r="21" spans="4:8" ht="25.5" customHeight="1" x14ac:dyDescent="0.25">
      <c r="D21" s="63" t="s">
        <v>117</v>
      </c>
      <c r="E21" s="60">
        <f t="shared" si="0"/>
        <v>0</v>
      </c>
      <c r="F21" s="61">
        <v>0</v>
      </c>
      <c r="G21" s="61">
        <v>0</v>
      </c>
      <c r="H21" s="61">
        <v>0</v>
      </c>
    </row>
    <row r="22" spans="4:8" ht="30.75" customHeight="1" x14ac:dyDescent="0.25">
      <c r="D22" s="67" t="s">
        <v>118</v>
      </c>
      <c r="E22" s="60">
        <f t="shared" si="0"/>
        <v>0</v>
      </c>
      <c r="F22" s="61">
        <v>0</v>
      </c>
      <c r="G22" s="61">
        <v>0</v>
      </c>
      <c r="H22" s="61">
        <v>0</v>
      </c>
    </row>
    <row r="23" spans="4:8" ht="28.5" customHeight="1" x14ac:dyDescent="0.25">
      <c r="D23" s="65" t="s">
        <v>119</v>
      </c>
      <c r="E23" s="60">
        <f t="shared" si="0"/>
        <v>0</v>
      </c>
      <c r="F23" s="61">
        <v>0</v>
      </c>
      <c r="G23" s="61">
        <v>0</v>
      </c>
      <c r="H23" s="61">
        <v>0</v>
      </c>
    </row>
    <row r="24" spans="4:8" ht="26.25" customHeight="1" x14ac:dyDescent="0.25">
      <c r="D24" s="64" t="s">
        <v>120</v>
      </c>
      <c r="E24" s="60">
        <f t="shared" si="0"/>
        <v>0</v>
      </c>
      <c r="F24" s="61">
        <v>0</v>
      </c>
      <c r="G24" s="61">
        <v>0</v>
      </c>
      <c r="H24" s="61">
        <v>0</v>
      </c>
    </row>
    <row r="25" spans="4:8" ht="28.5" customHeight="1" x14ac:dyDescent="0.25">
      <c r="D25" s="64" t="s">
        <v>121</v>
      </c>
      <c r="E25" s="60">
        <f t="shared" si="0"/>
        <v>0</v>
      </c>
      <c r="F25" s="61">
        <v>0</v>
      </c>
      <c r="G25" s="61">
        <v>0</v>
      </c>
      <c r="H25" s="61">
        <v>0</v>
      </c>
    </row>
    <row r="26" spans="4:8" ht="31.5" customHeight="1" x14ac:dyDescent="0.25">
      <c r="D26" s="64" t="s">
        <v>122</v>
      </c>
      <c r="E26" s="60">
        <f t="shared" si="0"/>
        <v>16</v>
      </c>
      <c r="F26" s="61">
        <v>0</v>
      </c>
      <c r="G26" s="61">
        <v>3</v>
      </c>
      <c r="H26" s="61">
        <v>13</v>
      </c>
    </row>
    <row r="27" spans="4:8" ht="28.5" customHeight="1" x14ac:dyDescent="0.25">
      <c r="D27" s="64" t="s">
        <v>123</v>
      </c>
      <c r="E27" s="60">
        <f t="shared" si="0"/>
        <v>0</v>
      </c>
      <c r="F27" s="61">
        <v>0</v>
      </c>
      <c r="G27" s="61">
        <v>0</v>
      </c>
      <c r="H27" s="61">
        <v>0</v>
      </c>
    </row>
    <row r="28" spans="4:8" ht="45" customHeight="1" x14ac:dyDescent="0.25">
      <c r="D28" s="64" t="s">
        <v>124</v>
      </c>
      <c r="E28" s="60">
        <f t="shared" si="0"/>
        <v>0</v>
      </c>
      <c r="F28" s="61">
        <v>0</v>
      </c>
      <c r="G28" s="61">
        <v>0</v>
      </c>
      <c r="H28" s="61">
        <v>0</v>
      </c>
    </row>
    <row r="29" spans="4:8" ht="29.25" customHeight="1" x14ac:dyDescent="0.25">
      <c r="D29" s="63" t="s">
        <v>125</v>
      </c>
      <c r="E29" s="60">
        <f t="shared" si="0"/>
        <v>0</v>
      </c>
      <c r="F29" s="61">
        <v>0</v>
      </c>
      <c r="G29" s="61">
        <v>0</v>
      </c>
      <c r="H29" s="61">
        <v>0</v>
      </c>
    </row>
    <row r="30" spans="4:8" ht="30" customHeight="1" thickBot="1" x14ac:dyDescent="0.3">
      <c r="D30" s="66" t="s">
        <v>126</v>
      </c>
      <c r="E30" s="60">
        <f t="shared" si="0"/>
        <v>0</v>
      </c>
      <c r="F30" s="61">
        <v>0</v>
      </c>
      <c r="G30" s="61">
        <v>0</v>
      </c>
      <c r="H30" s="61">
        <v>0</v>
      </c>
    </row>
    <row r="31" spans="4:8" ht="15" customHeight="1" x14ac:dyDescent="0.25">
      <c r="D31" s="337" t="s">
        <v>127</v>
      </c>
      <c r="E31" s="337"/>
      <c r="F31" s="337"/>
      <c r="G31" s="337"/>
      <c r="H31" s="337"/>
    </row>
  </sheetData>
  <mergeCells count="5">
    <mergeCell ref="D3:H3"/>
    <mergeCell ref="D4:D6"/>
    <mergeCell ref="E4:E5"/>
    <mergeCell ref="F4:H4"/>
    <mergeCell ref="D31:H31"/>
  </mergeCells>
  <pageMargins left="0.7" right="0.7" top="0.59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Inspección1</vt:lpstr>
      <vt:lpstr>Inspección 2</vt:lpstr>
      <vt:lpstr>Inpección 3</vt:lpstr>
      <vt:lpstr>Inspección 4</vt:lpstr>
      <vt:lpstr>Asistencia Judicial 1</vt:lpstr>
      <vt:lpstr>Asistencia Judicial 2</vt:lpstr>
      <vt:lpstr>Asistencia Judicial 3</vt:lpstr>
      <vt:lpstr>Asistencia Judicial 4</vt:lpstr>
      <vt:lpstr>Trabajo Infantil 1</vt:lpstr>
      <vt:lpstr>Trabajo Infantil 2</vt:lpstr>
      <vt:lpstr>Trabajo Infantil 3</vt:lpstr>
      <vt:lpstr>Mediación 1</vt:lpstr>
      <vt:lpstr>Mediació2</vt:lpstr>
      <vt:lpstr>Mediación 3</vt:lpstr>
      <vt:lpstr>Higiene y Seguridad 1</vt:lpstr>
      <vt:lpstr>Higiene y Seguridad 2</vt:lpstr>
      <vt:lpstr>Higiene y Seguridad 3</vt:lpstr>
      <vt:lpstr>Higiene y Seguridad 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2024-01-18T16:13:22Z</cp:lastPrinted>
  <dcterms:created xsi:type="dcterms:W3CDTF">2024-01-10T17:46:16Z</dcterms:created>
  <dcterms:modified xsi:type="dcterms:W3CDTF">2024-01-26T14:22:27Z</dcterms:modified>
</cp:coreProperties>
</file>